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6555" activeTab="0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'cashflow'!$A$1:$F$79</definedName>
    <definedName name="_xlnm.Print_Area" localSheetId="3">'statementofchanges  '!$A$1:$J$74</definedName>
  </definedNames>
  <calcPr fullCalcOnLoad="1"/>
</workbook>
</file>

<file path=xl/sharedStrings.xml><?xml version="1.0" encoding="utf-8"?>
<sst xmlns="http://schemas.openxmlformats.org/spreadsheetml/2006/main" count="198" uniqueCount="123">
  <si>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</si>
  <si>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</si>
  <si>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</si>
  <si>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</si>
  <si>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</si>
  <si>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</si>
  <si>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</si>
  <si>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</si>
  <si>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</si>
  <si>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</si>
  <si>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</si>
  <si>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</si>
  <si>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</si>
  <si>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</si>
  <si>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</si>
  <si>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</si>
  <si>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</si>
  <si>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</si>
  <si>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</si>
  <si>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</si>
  <si>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</si>
  <si>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</si>
  <si>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</si>
  <si>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</si>
  <si>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</si>
  <si>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</si>
  <si>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</si>
  <si>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</si>
  <si>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</si>
  <si>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</si>
  <si>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</si>
  <si>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</si>
  <si>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</si>
  <si>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</si>
  <si>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</si>
  <si>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</si>
  <si>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</si>
  <si>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</si>
  <si>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</si>
  <si>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</si>
  <si>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</si>
  <si>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</si>
  <si>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</si>
  <si>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</si>
  <si>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</si>
  <si>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</si>
  <si>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</si>
  <si>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</si>
  <si>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</si>
  <si>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</si>
  <si>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</si>
  <si>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</si>
  <si>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</si>
  <si>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</si>
  <si>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</si>
  <si>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</si>
  <si>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</si>
  <si>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</si>
  <si>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</si>
  <si>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</si>
  <si>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</si>
  <si>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</si>
  <si>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(Audited)</t>
  </si>
  <si>
    <t>NET CURRENT ASSETS</t>
  </si>
  <si>
    <t>Net assets per share (RM)</t>
  </si>
  <si>
    <t>- basic</t>
  </si>
  <si>
    <t>Investment in associated company</t>
  </si>
  <si>
    <t>Profit from operations</t>
  </si>
  <si>
    <t>Non-current liabilities</t>
  </si>
  <si>
    <t>Non-current assets</t>
  </si>
  <si>
    <t>Amount due to an associated company</t>
  </si>
  <si>
    <t>Income tax paid</t>
  </si>
  <si>
    <t>Net cash from operating activities</t>
  </si>
  <si>
    <t>Cash generated from operations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</si>
  <si>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</si>
  <si>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</si>
  <si>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</si>
  <si>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</si>
  <si>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</si>
  <si>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</si>
  <si>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</si>
  <si>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</si>
  <si>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</si>
  <si>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</si>
  <si>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Share of results of associated company</t>
  </si>
  <si>
    <t>2007</t>
  </si>
  <si>
    <t>Interest received</t>
  </si>
  <si>
    <t>Prepaid land lease payment</t>
  </si>
  <si>
    <t>Foreign currency translation</t>
  </si>
  <si>
    <t>Proceed from disposal of property, plant and equipment</t>
  </si>
  <si>
    <t>Director's account</t>
  </si>
  <si>
    <t>Effects of changes in exchange rate</t>
  </si>
  <si>
    <t>Profit/(loss) before tax</t>
  </si>
  <si>
    <t>Net profit/(loss) for the period</t>
  </si>
  <si>
    <t>Balance at 1 July 2007</t>
  </si>
  <si>
    <t>(Increase)/Decrease in inventories</t>
  </si>
  <si>
    <t>- Others</t>
  </si>
  <si>
    <t>- Depreciation</t>
  </si>
  <si>
    <t>2008</t>
  </si>
  <si>
    <t>Net loss for the period</t>
  </si>
  <si>
    <t>Total recognised income and expense for the period</t>
  </si>
  <si>
    <t>30/6/2008</t>
  </si>
  <si>
    <t>Net profit for the year</t>
  </si>
  <si>
    <t>Total recognised income and expense for the year</t>
  </si>
  <si>
    <t>Draw down/(repayment) of term loan</t>
  </si>
  <si>
    <t>Repayment/draw down of revolving credit</t>
  </si>
  <si>
    <t>Income tax refund</t>
  </si>
  <si>
    <t>Net (Decrease)/Increase in Cash and Cash Equivalents</t>
  </si>
  <si>
    <t>Net cash (used in)/from financing activities</t>
  </si>
  <si>
    <t>Increase in receivables</t>
  </si>
  <si>
    <t>(Decrease)/increase in payables</t>
  </si>
  <si>
    <t>Earnings per share (sen)</t>
  </si>
  <si>
    <t>30/9/2008</t>
  </si>
  <si>
    <t>Annual Financial Report for the year ended 30 June 2008)</t>
  </si>
  <si>
    <t>For The  Ended 30 September 2008</t>
  </si>
  <si>
    <t xml:space="preserve">30 September </t>
  </si>
  <si>
    <t>Financial Report for the year ended 30 June 2008)</t>
  </si>
  <si>
    <t>For The Year Ended 30 September 2008</t>
  </si>
  <si>
    <t>the Annual Financial Report for the year ended 30 June 2008)</t>
  </si>
  <si>
    <t>Balance at 30 September 2007</t>
  </si>
  <si>
    <t>Balance at 1 July 2008</t>
  </si>
  <si>
    <t>Balance at 30 September 2008</t>
  </si>
  <si>
    <t xml:space="preserve"> for the year ended 30 June 2008)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</si>
</sst>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3" fillId="0" borderId="0" xfId="42" applyNumberFormat="1" applyFont="1" applyAlignment="1">
      <alignment/>
    </xf>
    <xf numFmtId="179" fontId="3" fillId="0" borderId="11" xfId="42" applyNumberFormat="1" applyFont="1" applyBorder="1" applyAlignment="1">
      <alignment/>
    </xf>
    <xf numFmtId="179" fontId="3" fillId="0" borderId="0" xfId="42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9" fontId="3" fillId="0" borderId="0" xfId="42" applyNumberFormat="1" applyFont="1" applyAlignment="1">
      <alignment horizontal="centerContinuous" vertical="center"/>
    </xf>
    <xf numFmtId="188" fontId="5" fillId="0" borderId="0" xfId="0" applyNumberFormat="1" applyFont="1" applyAlignment="1">
      <alignment/>
    </xf>
    <xf numFmtId="179" fontId="3" fillId="0" borderId="0" xfId="42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2" xfId="0" applyNumberFormat="1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/>
    </xf>
    <xf numFmtId="187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12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14" xfId="0" applyNumberFormat="1" applyFont="1" applyBorder="1" applyAlignment="1">
      <alignment/>
    </xf>
    <xf numFmtId="187" fontId="3" fillId="0" borderId="15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9" fontId="3" fillId="0" borderId="0" xfId="42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3" fontId="3" fillId="0" borderId="0" xfId="42" applyFont="1" applyBorder="1" applyAlignment="1">
      <alignment horizontal="centerContinuous" vertical="center"/>
    </xf>
    <xf numFmtId="0" fontId="2" fillId="0" borderId="21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188" fontId="3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12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42" applyFont="1" applyBorder="1" applyAlignment="1">
      <alignment horizontal="centerContinuous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79" fontId="6" fillId="0" borderId="0" xfId="42" applyNumberFormat="1" applyFont="1" applyBorder="1" applyAlignment="1">
      <alignment/>
    </xf>
    <xf numFmtId="179" fontId="6" fillId="0" borderId="20" xfId="42" applyNumberFormat="1" applyFont="1" applyBorder="1" applyAlignment="1">
      <alignment/>
    </xf>
    <xf numFmtId="179" fontId="3" fillId="0" borderId="0" xfId="42" applyNumberFormat="1" applyFont="1" applyBorder="1" applyAlignment="1">
      <alignment/>
    </xf>
    <xf numFmtId="179" fontId="3" fillId="0" borderId="17" xfId="42" applyNumberFormat="1" applyFont="1" applyBorder="1" applyAlignment="1">
      <alignment/>
    </xf>
    <xf numFmtId="179" fontId="3" fillId="0" borderId="20" xfId="42" applyNumberFormat="1" applyFont="1" applyBorder="1" applyAlignment="1">
      <alignment/>
    </xf>
    <xf numFmtId="0" fontId="3" fillId="0" borderId="0" xfId="0" applyFont="1" applyAlignment="1" quotePrefix="1">
      <alignment/>
    </xf>
    <xf numFmtId="188" fontId="6" fillId="0" borderId="17" xfId="0" applyNumberFormat="1" applyFont="1" applyBorder="1" applyAlignment="1">
      <alignment/>
    </xf>
    <xf numFmtId="188" fontId="6" fillId="0" borderId="1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18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3" fillId="0" borderId="22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4" fontId="5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5" fillId="0" borderId="22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" fillId="0" borderId="24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26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79" fontId="6" fillId="0" borderId="20" xfId="42" applyNumberFormat="1" applyFont="1" applyFill="1" applyBorder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3" fillId="0" borderId="0" xfId="0" applyNumberFormat="1" applyFont="1" applyFill="1" applyBorder="1" applyAlignment="1">
      <alignment/>
    </xf>
    <xf numFmtId="0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88" fontId="3" fillId="0" borderId="27" xfId="0" applyNumberFormat="1" applyFont="1" applyFill="1" applyBorder="1" applyAlignment="1">
      <alignment/>
    </xf>
    <xf numFmtId="188" fontId="3" fillId="0" borderId="28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8" fontId="0" fillId="0" borderId="0" xfId="0" applyNumberFormat="1" applyBorder="1" applyAlignment="1">
      <alignment/>
    </xf>
    <xf numFmtId="179" fontId="3" fillId="0" borderId="0" xfId="0" applyNumberFormat="1" applyFont="1" applyAlignment="1">
      <alignment horizontal="centerContinuous" vertical="center"/>
    </xf>
    <xf numFmtId="17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0" xfId="0" applyAlignment="1">
      <alignment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85" zoomScaleNormal="85" zoomScalePageLayoutView="0" workbookViewId="0" topLeftCell="A1">
      <pane xSplit="4" ySplit="13" topLeftCell="E40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7" sqref="C7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09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0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08"/>
    </row>
    <row r="8" spans="1:9" ht="15" customHeight="1">
      <c r="A8" s="3"/>
      <c r="B8" s="12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2" t="s">
        <v>5</v>
      </c>
      <c r="F10" s="122"/>
      <c r="G10" s="122" t="s">
        <v>5</v>
      </c>
      <c r="H10" s="10"/>
      <c r="I10" s="3"/>
    </row>
    <row r="11" spans="1:9" ht="15" customHeight="1">
      <c r="A11" s="3"/>
      <c r="B11" s="8"/>
      <c r="C11" s="8"/>
      <c r="E11" s="11" t="s">
        <v>112</v>
      </c>
      <c r="F11" s="13"/>
      <c r="G11" s="11" t="s">
        <v>101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54</v>
      </c>
      <c r="F13" s="14"/>
      <c r="G13" s="14" t="s">
        <v>62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74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69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39842</v>
      </c>
      <c r="F17" s="18"/>
      <c r="G17" s="18">
        <v>41162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87</v>
      </c>
      <c r="C19" s="8"/>
      <c r="D19" s="8"/>
      <c r="E19" s="18">
        <v>1194</v>
      </c>
      <c r="F19" s="18"/>
      <c r="G19" s="18">
        <v>1203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58</v>
      </c>
      <c r="C21" s="8"/>
      <c r="D21" s="8"/>
      <c r="E21" s="18">
        <v>2813</v>
      </c>
      <c r="F21" s="18"/>
      <c r="G21" s="18">
        <v>2813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66</v>
      </c>
      <c r="C23" s="8"/>
      <c r="D23" s="8"/>
      <c r="E23" s="20">
        <v>1915</v>
      </c>
      <c r="F23" s="18"/>
      <c r="G23" s="18">
        <v>533</v>
      </c>
      <c r="H23" s="18"/>
      <c r="I23" s="15"/>
    </row>
    <row r="24" spans="1:9" ht="15" customHeight="1">
      <c r="A24" s="3"/>
      <c r="B24" s="8"/>
      <c r="C24" s="8"/>
      <c r="D24" s="8"/>
      <c r="E24" s="18"/>
      <c r="F24" s="18"/>
      <c r="G24" s="18"/>
      <c r="H24" s="18"/>
      <c r="I24" s="15"/>
    </row>
    <row r="25" spans="1:9" ht="15" customHeight="1">
      <c r="A25" s="3"/>
      <c r="B25" s="16" t="s">
        <v>75</v>
      </c>
      <c r="C25" s="8"/>
      <c r="D25" s="8"/>
      <c r="E25" s="18"/>
      <c r="F25" s="18"/>
      <c r="G25" s="18"/>
      <c r="H25" s="18"/>
      <c r="I25" s="15"/>
    </row>
    <row r="26" spans="1:9" ht="15" customHeight="1">
      <c r="A26" s="3"/>
      <c r="B26" s="8" t="s">
        <v>33</v>
      </c>
      <c r="C26" s="8"/>
      <c r="D26" s="26"/>
      <c r="E26" s="18">
        <v>9470</v>
      </c>
      <c r="F26" s="19"/>
      <c r="G26" s="18">
        <v>8920</v>
      </c>
      <c r="H26" s="18"/>
      <c r="I26" s="15"/>
    </row>
    <row r="27" spans="1:9" ht="15" customHeight="1">
      <c r="A27" s="3"/>
      <c r="B27" s="8" t="s">
        <v>34</v>
      </c>
      <c r="C27" s="8"/>
      <c r="D27" s="26"/>
      <c r="E27" s="18">
        <v>10771</v>
      </c>
      <c r="F27" s="19"/>
      <c r="G27" s="18">
        <v>12560</v>
      </c>
      <c r="H27" s="18"/>
      <c r="I27" s="15"/>
    </row>
    <row r="28" spans="1:11" ht="15" customHeight="1">
      <c r="A28" s="3"/>
      <c r="B28" s="8" t="s">
        <v>35</v>
      </c>
      <c r="C28" s="8"/>
      <c r="D28" s="26"/>
      <c r="E28" s="18">
        <v>2571</v>
      </c>
      <c r="F28" s="19"/>
      <c r="G28" s="18">
        <v>1942</v>
      </c>
      <c r="H28" s="18"/>
      <c r="I28" s="15"/>
      <c r="J28" s="53"/>
      <c r="K28" s="53"/>
    </row>
    <row r="29" spans="1:9" ht="15" customHeight="1">
      <c r="A29" s="3"/>
      <c r="B29" s="8" t="s">
        <v>8</v>
      </c>
      <c r="C29" s="8"/>
      <c r="D29" s="26"/>
      <c r="E29" s="18">
        <v>1414</v>
      </c>
      <c r="F29" s="19"/>
      <c r="G29" s="18">
        <v>667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24">
        <f>SUM(E26:E29)</f>
        <v>24226</v>
      </c>
      <c r="F30" s="19"/>
      <c r="G30" s="24">
        <f>SUM(G26:G29)</f>
        <v>24089</v>
      </c>
      <c r="H30" s="18"/>
      <c r="I30" s="15"/>
    </row>
    <row r="31" spans="1:9" ht="15" customHeight="1">
      <c r="A31" s="3"/>
      <c r="B31" s="8"/>
      <c r="C31" s="8"/>
      <c r="D31" s="8"/>
      <c r="E31" s="19"/>
      <c r="F31" s="19"/>
      <c r="G31" s="19"/>
      <c r="H31" s="18"/>
      <c r="I31" s="15"/>
    </row>
    <row r="32" spans="1:9" ht="15" customHeight="1">
      <c r="A32" s="3"/>
      <c r="B32" s="16" t="s">
        <v>76</v>
      </c>
      <c r="C32" s="16"/>
      <c r="D32" s="16"/>
      <c r="E32" s="18"/>
      <c r="F32" s="19"/>
      <c r="G32" s="18"/>
      <c r="H32" s="18"/>
      <c r="I32" s="15"/>
    </row>
    <row r="33" spans="1:9" ht="15" customHeight="1">
      <c r="A33" s="3"/>
      <c r="B33" s="8"/>
      <c r="C33" s="8"/>
      <c r="D33" s="8"/>
      <c r="E33" s="18"/>
      <c r="F33" s="19"/>
      <c r="G33" s="18"/>
      <c r="H33" s="18"/>
      <c r="I33" s="15"/>
    </row>
    <row r="34" spans="1:9" ht="15" customHeight="1">
      <c r="A34" s="3"/>
      <c r="B34" s="8" t="s">
        <v>36</v>
      </c>
      <c r="C34" s="8"/>
      <c r="D34" s="8"/>
      <c r="E34" s="18">
        <v>9107</v>
      </c>
      <c r="F34" s="19"/>
      <c r="G34" s="18">
        <v>9317</v>
      </c>
      <c r="H34" s="18"/>
      <c r="I34" s="15"/>
    </row>
    <row r="35" spans="1:13" ht="15" customHeight="1">
      <c r="A35" s="3"/>
      <c r="B35" s="8" t="s">
        <v>37</v>
      </c>
      <c r="C35" s="8"/>
      <c r="D35" s="8"/>
      <c r="E35" s="115">
        <f>(4634572/1000)+1</f>
        <v>4635.572</v>
      </c>
      <c r="F35" s="19"/>
      <c r="G35" s="115">
        <v>3163</v>
      </c>
      <c r="H35" s="18"/>
      <c r="I35" s="15"/>
      <c r="M35" t="s">
        <v>4</v>
      </c>
    </row>
    <row r="36" spans="1:9" ht="15" customHeight="1" hidden="1">
      <c r="A36" s="3"/>
      <c r="B36" s="8" t="s">
        <v>70</v>
      </c>
      <c r="C36" s="8"/>
      <c r="D36" s="8"/>
      <c r="E36" s="115">
        <v>0</v>
      </c>
      <c r="F36" s="19"/>
      <c r="G36" s="120">
        <v>0</v>
      </c>
      <c r="H36" s="18"/>
      <c r="I36" s="15"/>
    </row>
    <row r="37" spans="1:9" ht="15" customHeight="1">
      <c r="A37" s="3"/>
      <c r="B37" s="8" t="s">
        <v>51</v>
      </c>
      <c r="C37" s="8"/>
      <c r="D37" s="8"/>
      <c r="E37" s="115">
        <f>6668869.21/1000</f>
        <v>6668.86921</v>
      </c>
      <c r="F37" s="19"/>
      <c r="G37" s="115">
        <v>5561</v>
      </c>
      <c r="H37" s="18"/>
      <c r="I37" s="15"/>
    </row>
    <row r="38" spans="1:9" ht="15" customHeight="1">
      <c r="A38" s="3"/>
      <c r="B38" s="8" t="s">
        <v>1</v>
      </c>
      <c r="C38" s="8"/>
      <c r="D38" s="26"/>
      <c r="E38" s="18">
        <v>80</v>
      </c>
      <c r="F38" s="19"/>
      <c r="G38" s="18">
        <v>0</v>
      </c>
      <c r="H38" s="18"/>
      <c r="I38" s="15"/>
    </row>
    <row r="39" spans="1:9" ht="15" customHeight="1">
      <c r="A39" s="3"/>
      <c r="B39" s="8" t="s">
        <v>61</v>
      </c>
      <c r="C39" s="8"/>
      <c r="D39" s="18"/>
      <c r="E39" s="24">
        <f>SUM(E34:E38)</f>
        <v>20491.44121</v>
      </c>
      <c r="F39" s="19"/>
      <c r="G39" s="24">
        <f>SUM(G34:G38)</f>
        <v>18041</v>
      </c>
      <c r="H39" s="18"/>
      <c r="I39" s="15"/>
    </row>
    <row r="40" spans="1:9" ht="15" customHeight="1">
      <c r="A40" s="3"/>
      <c r="B40" s="8"/>
      <c r="C40" s="8"/>
      <c r="D40" s="8"/>
      <c r="E40" s="18"/>
      <c r="F40" s="19"/>
      <c r="G40" s="18"/>
      <c r="H40" s="18"/>
      <c r="I40" s="15"/>
    </row>
    <row r="41" spans="1:9" ht="15" customHeight="1">
      <c r="A41" s="3"/>
      <c r="B41" s="16" t="s">
        <v>63</v>
      </c>
      <c r="C41" s="112"/>
      <c r="D41" s="33"/>
      <c r="E41" s="18">
        <f>E30-E39</f>
        <v>3734.558789999999</v>
      </c>
      <c r="F41" s="19"/>
      <c r="G41" s="18">
        <f>G30-G39</f>
        <v>6048</v>
      </c>
      <c r="H41" s="18"/>
      <c r="I41" s="15"/>
    </row>
    <row r="42" spans="1:9" ht="15" customHeight="1">
      <c r="A42" s="3"/>
      <c r="B42" s="16"/>
      <c r="C42" s="16"/>
      <c r="D42" s="33"/>
      <c r="E42" s="18"/>
      <c r="F42" s="19"/>
      <c r="G42" s="18"/>
      <c r="H42" s="18"/>
      <c r="I42" s="15"/>
    </row>
    <row r="43" spans="1:9" ht="15" customHeight="1">
      <c r="A43" s="3"/>
      <c r="B43" s="16"/>
      <c r="C43" s="16"/>
      <c r="D43" s="16"/>
      <c r="E43" s="61">
        <f>E17+E41+E21+E23+E19</f>
        <v>49498.558789999995</v>
      </c>
      <c r="F43" s="19"/>
      <c r="G43" s="61">
        <f>G17+G41+G21+G23+G19</f>
        <v>51759</v>
      </c>
      <c r="H43" s="18"/>
      <c r="I43" s="15"/>
    </row>
    <row r="44" spans="1:9" ht="15" customHeight="1" thickBot="1">
      <c r="A44" s="3"/>
      <c r="B44" s="8"/>
      <c r="C44" s="8"/>
      <c r="D44" s="8"/>
      <c r="E44" s="102"/>
      <c r="F44" s="19"/>
      <c r="G44" s="102"/>
      <c r="H44" s="18"/>
      <c r="I44" s="15"/>
    </row>
    <row r="45" spans="1:9" ht="15" customHeight="1" thickTop="1">
      <c r="A45" s="3"/>
      <c r="B45" s="82"/>
      <c r="C45" s="82"/>
      <c r="D45" s="82"/>
      <c r="E45" s="19"/>
      <c r="F45" s="19"/>
      <c r="G45" s="19"/>
      <c r="H45" s="18"/>
      <c r="I45" s="15"/>
    </row>
    <row r="46" spans="1:9" ht="15" customHeight="1">
      <c r="A46" s="3"/>
      <c r="B46" s="8"/>
      <c r="C46" s="8"/>
      <c r="D46" s="8"/>
      <c r="E46" s="19"/>
      <c r="F46" s="18"/>
      <c r="G46" s="19"/>
      <c r="H46" s="18"/>
      <c r="I46" s="15"/>
    </row>
    <row r="47" spans="1:9" ht="15" customHeight="1">
      <c r="A47" s="3"/>
      <c r="B47" s="16" t="s">
        <v>80</v>
      </c>
      <c r="C47" s="16"/>
      <c r="D47" s="16"/>
      <c r="E47" s="18"/>
      <c r="F47" s="18"/>
      <c r="G47" s="18"/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</v>
      </c>
      <c r="C49" s="8"/>
      <c r="D49" s="8"/>
      <c r="E49" s="18">
        <v>26818</v>
      </c>
      <c r="F49" s="18"/>
      <c r="G49" s="18">
        <v>26818</v>
      </c>
      <c r="H49" s="18"/>
      <c r="I49" s="15"/>
    </row>
    <row r="50" spans="1:9" ht="15" customHeight="1">
      <c r="A50" s="3"/>
      <c r="B50" s="8" t="s">
        <v>2</v>
      </c>
      <c r="C50" s="8"/>
      <c r="D50" s="26"/>
      <c r="E50" s="18">
        <v>18171</v>
      </c>
      <c r="F50" s="18"/>
      <c r="G50" s="115">
        <v>17883</v>
      </c>
      <c r="H50" s="18"/>
      <c r="I50" s="15"/>
    </row>
    <row r="51" spans="1:9" ht="15" customHeight="1">
      <c r="A51" s="3"/>
      <c r="B51" s="8" t="s">
        <v>77</v>
      </c>
      <c r="C51" s="8"/>
      <c r="D51" s="8"/>
      <c r="E51" s="24">
        <f>E50+E49</f>
        <v>44989</v>
      </c>
      <c r="F51" s="18"/>
      <c r="G51" s="24">
        <f>G50+G49</f>
        <v>44701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/>
      <c r="C53" s="8"/>
      <c r="D53" s="8"/>
      <c r="E53" s="18"/>
      <c r="F53" s="18"/>
      <c r="G53" s="18"/>
      <c r="H53" s="18"/>
      <c r="I53" s="15"/>
    </row>
    <row r="54" spans="1:9" ht="15" customHeight="1">
      <c r="A54" s="3"/>
      <c r="B54" s="16" t="s">
        <v>68</v>
      </c>
      <c r="C54" s="8"/>
      <c r="D54" s="8"/>
      <c r="E54" s="18"/>
      <c r="F54" s="18"/>
      <c r="G54" s="18"/>
      <c r="H54" s="18"/>
      <c r="I54" s="15"/>
    </row>
    <row r="55" spans="1:9" ht="15" customHeight="1">
      <c r="A55" s="3"/>
      <c r="B55" s="8" t="s">
        <v>79</v>
      </c>
      <c r="C55" s="8"/>
      <c r="D55" s="8"/>
      <c r="E55" s="18">
        <v>3150</v>
      </c>
      <c r="F55" s="18"/>
      <c r="G55" s="18">
        <v>3150</v>
      </c>
      <c r="H55" s="18"/>
      <c r="I55" s="15"/>
    </row>
    <row r="56" spans="1:13" ht="15" customHeight="1">
      <c r="A56" s="3"/>
      <c r="B56" s="8" t="s">
        <v>78</v>
      </c>
      <c r="C56" s="8"/>
      <c r="D56" s="8"/>
      <c r="E56" s="115">
        <f>1359847.2/1000</f>
        <v>1359.8472</v>
      </c>
      <c r="F56" s="18"/>
      <c r="G56" s="115">
        <v>3908</v>
      </c>
      <c r="H56" s="18"/>
      <c r="I56" s="15"/>
      <c r="M56" s="53"/>
    </row>
    <row r="57" spans="1:9" ht="15" customHeight="1">
      <c r="A57" s="3"/>
      <c r="B57" s="8"/>
      <c r="C57" s="8"/>
      <c r="D57" s="8"/>
      <c r="E57" s="18"/>
      <c r="F57" s="19"/>
      <c r="G57" s="18"/>
      <c r="H57" s="18"/>
      <c r="I57" s="15"/>
    </row>
    <row r="58" spans="1:9" ht="15" customHeight="1">
      <c r="A58" s="3"/>
      <c r="B58" s="8"/>
      <c r="C58" s="8"/>
      <c r="D58" s="16"/>
      <c r="E58" s="101">
        <f>SUM(E51:E56)</f>
        <v>49498.8472</v>
      </c>
      <c r="F58" s="19"/>
      <c r="G58" s="101">
        <f>SUM(G51:G56)</f>
        <v>51759</v>
      </c>
      <c r="H58" s="18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 thickBot="1">
      <c r="A60" s="3"/>
      <c r="B60" s="3" t="s">
        <v>3</v>
      </c>
      <c r="C60" s="3"/>
      <c r="D60" s="3"/>
      <c r="E60" s="21" t="e">
        <f>ROUND((+E51-#REF!)/E49,2)*100</f>
        <v>#REF!</v>
      </c>
      <c r="F60" s="21"/>
      <c r="G60" s="21" t="e">
        <f>ROUND((+G51-#REF!)/G49,2)*100</f>
        <v>#REF!</v>
      </c>
      <c r="H60" s="20"/>
      <c r="I60" s="15"/>
    </row>
    <row r="61" spans="1:9" ht="15" customHeight="1" hidden="1">
      <c r="A61" s="3"/>
      <c r="B61" s="3"/>
      <c r="C61" s="3"/>
      <c r="D61" s="3"/>
      <c r="E61" s="21"/>
      <c r="F61" s="21"/>
      <c r="G61" s="21"/>
      <c r="H61" s="20"/>
      <c r="I61" s="15"/>
    </row>
    <row r="62" spans="1:9" ht="15" customHeight="1" hidden="1">
      <c r="A62" s="3"/>
      <c r="B62" s="3"/>
      <c r="C62" s="3"/>
      <c r="D62" s="3"/>
      <c r="E62" s="21" t="s">
        <v>4</v>
      </c>
      <c r="F62" s="21"/>
      <c r="G62" s="21" t="s">
        <v>4</v>
      </c>
      <c r="H62" s="20"/>
      <c r="I62" s="15"/>
    </row>
    <row r="63" spans="1:9" ht="15" customHeight="1" thickBot="1">
      <c r="A63" s="3"/>
      <c r="B63" s="3"/>
      <c r="C63" s="3"/>
      <c r="D63" s="3"/>
      <c r="E63" s="62"/>
      <c r="F63" s="21"/>
      <c r="G63" s="62"/>
      <c r="H63" s="20"/>
      <c r="I63" s="15"/>
    </row>
    <row r="64" spans="1:9" ht="15" customHeight="1" thickTop="1">
      <c r="A64" s="3"/>
      <c r="B64" s="3"/>
      <c r="C64" s="3"/>
      <c r="D64" s="3"/>
      <c r="E64" s="20"/>
      <c r="F64" s="21"/>
      <c r="G64" s="20"/>
      <c r="H64" s="20"/>
      <c r="I64" s="15"/>
    </row>
    <row r="65" spans="1:9" ht="15" customHeight="1" thickBot="1">
      <c r="A65" s="3"/>
      <c r="B65" s="113" t="s">
        <v>64</v>
      </c>
      <c r="C65" s="113"/>
      <c r="D65" s="3"/>
      <c r="E65" s="111">
        <f>E51/268180</f>
        <v>0.16775673055410545</v>
      </c>
      <c r="F65" s="20"/>
      <c r="G65" s="111">
        <f>G51/268180</f>
        <v>0.16668282496830486</v>
      </c>
      <c r="H65" s="20"/>
      <c r="I65" s="15"/>
    </row>
    <row r="66" spans="1:11" ht="15" customHeight="1" thickTop="1">
      <c r="A66" s="3"/>
      <c r="B66" s="3"/>
      <c r="C66" s="3"/>
      <c r="D66" s="3"/>
      <c r="E66" s="20"/>
      <c r="F66" s="20"/>
      <c r="G66" s="20"/>
      <c r="H66" s="20"/>
      <c r="I66" s="15"/>
      <c r="K66" t="s">
        <v>4</v>
      </c>
    </row>
    <row r="67" spans="1:9" ht="15" customHeight="1">
      <c r="A67" s="3"/>
      <c r="B67" s="45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  <row r="69" spans="1:9" ht="15" customHeight="1">
      <c r="A69" s="3"/>
      <c r="B69" s="3"/>
      <c r="C69" s="3"/>
      <c r="D69" s="3"/>
      <c r="E69" s="20"/>
      <c r="F69" s="20"/>
      <c r="G69" s="20"/>
      <c r="H69" s="20"/>
      <c r="I69" s="15"/>
    </row>
    <row r="70" spans="1:9" ht="15" customHeight="1">
      <c r="A70" s="3"/>
      <c r="B70" s="106" t="s">
        <v>21</v>
      </c>
      <c r="C70" s="78"/>
      <c r="D70" s="78"/>
      <c r="E70" s="78"/>
      <c r="F70" s="78"/>
      <c r="G70" s="78"/>
      <c r="H70" s="20"/>
      <c r="I70" s="15"/>
    </row>
    <row r="71" spans="1:9" ht="15" customHeight="1">
      <c r="A71" s="3"/>
      <c r="B71" s="149" t="s">
        <v>113</v>
      </c>
      <c r="C71" s="149"/>
      <c r="D71" s="149"/>
      <c r="E71" s="149"/>
      <c r="F71" s="149"/>
      <c r="G71" s="149"/>
      <c r="H71" s="20"/>
      <c r="I71" s="15"/>
    </row>
    <row r="72" spans="1:9" ht="15" customHeight="1">
      <c r="A72" s="3"/>
      <c r="B72" s="3"/>
      <c r="C72" s="3"/>
      <c r="D72" s="3"/>
      <c r="E72" s="20"/>
      <c r="F72" s="20"/>
      <c r="G72" s="20"/>
      <c r="H72" s="20"/>
      <c r="I72" s="15"/>
    </row>
    <row r="73" spans="1:9" ht="15" customHeight="1">
      <c r="A73" s="3"/>
      <c r="B73" s="3"/>
      <c r="C73" s="3"/>
      <c r="D73" s="3"/>
      <c r="E73" s="20"/>
      <c r="F73" s="20"/>
      <c r="G73" s="20"/>
      <c r="H73" s="20"/>
      <c r="I73" s="15"/>
    </row>
    <row r="76" ht="15" customHeight="1">
      <c r="K76" t="s">
        <v>4</v>
      </c>
    </row>
  </sheetData>
  <sheetProtection/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90" zoomScaleNormal="90" zoomScalePageLayoutView="0" workbookViewId="0" topLeftCell="A1">
      <pane xSplit="1" ySplit="13" topLeftCell="B2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6" sqref="C16"/>
    </sheetView>
  </sheetViews>
  <sheetFormatPr defaultColWidth="9.140625" defaultRowHeight="12.75"/>
  <cols>
    <col min="1" max="1" width="44.5742187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50" t="s">
        <v>114</v>
      </c>
      <c r="B5" s="150"/>
      <c r="C5" s="150"/>
      <c r="D5" s="150"/>
      <c r="E5" s="150"/>
      <c r="F5" s="150"/>
      <c r="G5" s="150"/>
      <c r="H5" s="150"/>
    </row>
    <row r="6" spans="1:5" ht="15.75">
      <c r="A6" s="127" t="s">
        <v>82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25"/>
      <c r="F8" s="37"/>
      <c r="H8" s="56"/>
      <c r="I8" s="56"/>
      <c r="J8" s="57"/>
    </row>
    <row r="9" spans="1:8" ht="15.75">
      <c r="A9" s="3" t="s">
        <v>4</v>
      </c>
      <c r="B9" s="38" t="s">
        <v>10</v>
      </c>
      <c r="C9" s="38" t="s">
        <v>10</v>
      </c>
      <c r="D9" s="39"/>
      <c r="E9" s="37" t="s">
        <v>46</v>
      </c>
      <c r="F9" s="37" t="s">
        <v>46</v>
      </c>
      <c r="H9" s="67" t="s">
        <v>4</v>
      </c>
    </row>
    <row r="10" spans="1:9" ht="15.75">
      <c r="A10" s="3"/>
      <c r="B10" s="85" t="s">
        <v>115</v>
      </c>
      <c r="C10" s="85" t="s">
        <v>115</v>
      </c>
      <c r="D10" s="85"/>
      <c r="E10" s="85" t="s">
        <v>115</v>
      </c>
      <c r="F10" s="85" t="s">
        <v>115</v>
      </c>
      <c r="H10" s="58" t="s">
        <v>4</v>
      </c>
      <c r="I10" s="60" t="s">
        <v>4</v>
      </c>
    </row>
    <row r="11" spans="1:8" ht="15.75">
      <c r="A11" s="3"/>
      <c r="B11" s="85" t="s">
        <v>98</v>
      </c>
      <c r="C11" s="85" t="s">
        <v>85</v>
      </c>
      <c r="D11" s="39"/>
      <c r="E11" s="85" t="s">
        <v>98</v>
      </c>
      <c r="F11" s="85" t="s">
        <v>85</v>
      </c>
      <c r="H11" s="58"/>
    </row>
    <row r="12" spans="1:8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1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12</v>
      </c>
      <c r="B16" s="117">
        <v>23563</v>
      </c>
      <c r="C16" s="117">
        <v>21128</v>
      </c>
      <c r="D16" s="117"/>
      <c r="E16" s="117">
        <v>23563</v>
      </c>
      <c r="F16" s="117">
        <f>C16</f>
        <v>21128</v>
      </c>
      <c r="H16" s="21"/>
      <c r="I16" s="60" t="s">
        <v>4</v>
      </c>
      <c r="J16" s="138"/>
    </row>
    <row r="17" spans="1:10" ht="15.75">
      <c r="A17" s="45"/>
      <c r="B17" s="117"/>
      <c r="C17" s="117"/>
      <c r="D17" s="117"/>
      <c r="E17" s="117"/>
      <c r="F17" s="117"/>
      <c r="H17" s="21"/>
      <c r="I17" s="60" t="s">
        <v>4</v>
      </c>
      <c r="J17" s="138"/>
    </row>
    <row r="18" spans="1:10" ht="16.5" thickBot="1">
      <c r="A18" s="45" t="s">
        <v>47</v>
      </c>
      <c r="B18" s="117"/>
      <c r="C18" s="117"/>
      <c r="D18" s="138"/>
      <c r="E18" s="117"/>
      <c r="F18" s="117"/>
      <c r="H18" s="21"/>
      <c r="J18" s="138"/>
    </row>
    <row r="19" spans="1:10" ht="15.75">
      <c r="A19" s="139" t="s">
        <v>97</v>
      </c>
      <c r="B19" s="141">
        <v>-1226</v>
      </c>
      <c r="C19" s="141">
        <v>-1262</v>
      </c>
      <c r="D19" s="143"/>
      <c r="E19" s="141">
        <v>-1226</v>
      </c>
      <c r="F19" s="141">
        <f>C19</f>
        <v>-1262</v>
      </c>
      <c r="G19" s="140"/>
      <c r="H19" s="21"/>
      <c r="I19" s="145"/>
      <c r="J19" s="138"/>
    </row>
    <row r="20" spans="1:10" ht="16.5" thickBot="1">
      <c r="A20" s="139" t="s">
        <v>96</v>
      </c>
      <c r="B20" s="142">
        <v>-20613</v>
      </c>
      <c r="C20" s="142">
        <v>-18321</v>
      </c>
      <c r="D20" s="138"/>
      <c r="E20" s="142">
        <v>-20613</v>
      </c>
      <c r="F20" s="142">
        <f>C20</f>
        <v>-18321</v>
      </c>
      <c r="H20" s="21"/>
      <c r="I20" s="145"/>
      <c r="J20" s="138"/>
    </row>
    <row r="21" spans="1:10" ht="15.75">
      <c r="A21" s="139"/>
      <c r="B21" s="117">
        <f>SUM(B19:B20)</f>
        <v>-21839</v>
      </c>
      <c r="C21" s="117">
        <f>SUM(C19:C20)</f>
        <v>-19583</v>
      </c>
      <c r="E21" s="117">
        <f>SUM(E19:E20)</f>
        <v>-21839</v>
      </c>
      <c r="F21" s="117">
        <f>SUM(F19:F20)</f>
        <v>-19583</v>
      </c>
      <c r="H21" s="21"/>
      <c r="I21" s="145"/>
      <c r="J21" s="138"/>
    </row>
    <row r="22" spans="1:10" ht="15.75">
      <c r="A22" s="139"/>
      <c r="B22" s="118"/>
      <c r="C22" s="118"/>
      <c r="D22" s="117"/>
      <c r="E22" s="118"/>
      <c r="F22" s="118"/>
      <c r="H22" s="21"/>
      <c r="J22" s="138"/>
    </row>
    <row r="23" spans="1:10" ht="15">
      <c r="A23" s="3"/>
      <c r="B23" s="117">
        <f>B16+B21</f>
        <v>1724</v>
      </c>
      <c r="C23" s="117">
        <f>C16+C21</f>
        <v>1545</v>
      </c>
      <c r="D23" s="117"/>
      <c r="E23" s="117">
        <f>E16+E21</f>
        <v>1724</v>
      </c>
      <c r="F23" s="117">
        <f>F16+F21</f>
        <v>1545</v>
      </c>
      <c r="H23" s="21"/>
      <c r="J23" s="138"/>
    </row>
    <row r="24" spans="1:10" ht="15">
      <c r="A24" s="3"/>
      <c r="B24" s="117"/>
      <c r="C24" s="117"/>
      <c r="D24" s="117"/>
      <c r="E24" s="117"/>
      <c r="F24" s="117"/>
      <c r="H24" s="21"/>
      <c r="J24" s="138"/>
    </row>
    <row r="25" spans="1:12" ht="15.75">
      <c r="A25" s="45" t="s">
        <v>59</v>
      </c>
      <c r="B25" s="117">
        <v>-186</v>
      </c>
      <c r="C25" s="117">
        <f>-1445+1262</f>
        <v>-183</v>
      </c>
      <c r="D25" s="140"/>
      <c r="E25" s="117">
        <v>-186</v>
      </c>
      <c r="F25" s="117">
        <f>C25</f>
        <v>-183</v>
      </c>
      <c r="G25" s="140"/>
      <c r="H25" s="21"/>
      <c r="I25" s="145"/>
      <c r="J25" s="138"/>
      <c r="L25" s="145"/>
    </row>
    <row r="26" spans="1:10" ht="15">
      <c r="A26" s="3"/>
      <c r="B26" s="117"/>
      <c r="C26" s="117"/>
      <c r="D26" s="117"/>
      <c r="E26" s="117"/>
      <c r="F26" s="117"/>
      <c r="H26" s="21"/>
      <c r="J26" s="21"/>
    </row>
    <row r="27" spans="1:10" ht="15.75">
      <c r="A27" s="45" t="s">
        <v>48</v>
      </c>
      <c r="B27" s="117">
        <v>-1185</v>
      </c>
      <c r="C27" s="117">
        <v>-1147</v>
      </c>
      <c r="D27" s="117"/>
      <c r="E27" s="117">
        <v>-1185</v>
      </c>
      <c r="F27" s="117">
        <f>C27</f>
        <v>-1147</v>
      </c>
      <c r="H27" s="21"/>
      <c r="I27" s="145" t="s">
        <v>4</v>
      </c>
      <c r="J27" s="21"/>
    </row>
    <row r="28" spans="2:10" ht="15">
      <c r="B28" s="119"/>
      <c r="C28" s="119"/>
      <c r="D28" s="117"/>
      <c r="E28" s="119"/>
      <c r="F28" s="119"/>
      <c r="H28" s="21"/>
      <c r="J28" s="21"/>
    </row>
    <row r="29" spans="1:12" ht="15.75">
      <c r="A29" s="48" t="s">
        <v>67</v>
      </c>
      <c r="B29" s="117">
        <f>SUM(B23:B27)</f>
        <v>353</v>
      </c>
      <c r="C29" s="46">
        <f>SUM(C23:C27)</f>
        <v>215</v>
      </c>
      <c r="D29" s="117"/>
      <c r="E29" s="117">
        <f>SUM(E23:E27)</f>
        <v>353</v>
      </c>
      <c r="F29" s="117">
        <f>SUM(F23:F27)</f>
        <v>215</v>
      </c>
      <c r="H29" s="21" t="s">
        <v>4</v>
      </c>
      <c r="I29" s="145"/>
      <c r="J29" s="21"/>
      <c r="L29" s="145"/>
    </row>
    <row r="30" spans="1:10" ht="15.75">
      <c r="A30" s="45"/>
      <c r="B30" s="46"/>
      <c r="C30" s="46"/>
      <c r="D30" s="46"/>
      <c r="E30" s="46"/>
      <c r="F30" s="46"/>
      <c r="H30" s="21"/>
      <c r="J30" s="21"/>
    </row>
    <row r="31" spans="1:10" ht="15.75">
      <c r="A31" s="45" t="s">
        <v>14</v>
      </c>
      <c r="B31" s="46">
        <v>-125</v>
      </c>
      <c r="C31" s="46">
        <v>-186</v>
      </c>
      <c r="D31" s="46"/>
      <c r="E31" s="46">
        <v>-125</v>
      </c>
      <c r="F31" s="46">
        <v>-186</v>
      </c>
      <c r="H31" s="21"/>
      <c r="J31" s="21"/>
    </row>
    <row r="32" spans="1:10" ht="15.75">
      <c r="A32" s="45"/>
      <c r="B32" s="46"/>
      <c r="C32" s="46"/>
      <c r="D32" s="46"/>
      <c r="E32" s="46"/>
      <c r="F32" s="46"/>
      <c r="H32" s="21"/>
      <c r="J32" s="21"/>
    </row>
    <row r="33" spans="1:10" ht="15.75">
      <c r="A33" s="45" t="s">
        <v>13</v>
      </c>
      <c r="B33" s="130">
        <v>1</v>
      </c>
      <c r="C33" s="46">
        <v>2</v>
      </c>
      <c r="D33" s="131"/>
      <c r="E33" s="130">
        <v>1</v>
      </c>
      <c r="F33" s="46">
        <v>2</v>
      </c>
      <c r="H33" s="21"/>
      <c r="J33" s="21"/>
    </row>
    <row r="34" spans="1:10" ht="15.75">
      <c r="A34" s="48" t="s">
        <v>4</v>
      </c>
      <c r="B34" s="46"/>
      <c r="C34" s="46"/>
      <c r="D34" s="46"/>
      <c r="E34" s="46"/>
      <c r="F34" s="46"/>
      <c r="H34" s="21" t="s">
        <v>4</v>
      </c>
      <c r="J34" s="21"/>
    </row>
    <row r="35" spans="1:10" ht="15.75">
      <c r="A35" s="45" t="s">
        <v>84</v>
      </c>
      <c r="B35" s="54">
        <v>-43</v>
      </c>
      <c r="C35" s="54">
        <v>144</v>
      </c>
      <c r="D35" s="54"/>
      <c r="E35" s="54">
        <v>-43</v>
      </c>
      <c r="F35" s="54">
        <v>144</v>
      </c>
      <c r="H35" s="21"/>
      <c r="J35" s="21"/>
    </row>
    <row r="36" spans="1:10" ht="15.75">
      <c r="A36" s="45"/>
      <c r="B36" s="46"/>
      <c r="C36" s="46"/>
      <c r="D36" s="21"/>
      <c r="E36" s="46"/>
      <c r="F36" s="46"/>
      <c r="H36" s="21"/>
      <c r="J36" s="21"/>
    </row>
    <row r="37" spans="1:10" ht="15.75">
      <c r="A37" s="45" t="s">
        <v>92</v>
      </c>
      <c r="B37" s="46">
        <f>SUM(B29:B35)</f>
        <v>186</v>
      </c>
      <c r="C37" s="46">
        <f>SUM(C29:C35)</f>
        <v>175</v>
      </c>
      <c r="D37" s="46"/>
      <c r="E37" s="46">
        <f>SUM(E29:E35)</f>
        <v>186</v>
      </c>
      <c r="F37" s="46">
        <f>SUM(F29:F35)</f>
        <v>175</v>
      </c>
      <c r="H37" s="21"/>
      <c r="J37" s="21"/>
    </row>
    <row r="38" spans="1:10" ht="15.75">
      <c r="A38" s="45"/>
      <c r="B38" s="46"/>
      <c r="C38" s="46"/>
      <c r="D38" s="46"/>
      <c r="E38" s="46"/>
      <c r="F38" s="46"/>
      <c r="H38" s="21"/>
      <c r="J38" s="59"/>
    </row>
    <row r="39" spans="1:10" ht="15.75">
      <c r="A39" s="45" t="s">
        <v>16</v>
      </c>
      <c r="B39" s="54">
        <v>-79</v>
      </c>
      <c r="C39" s="54">
        <v>-53</v>
      </c>
      <c r="D39" s="54"/>
      <c r="E39" s="54">
        <v>-79</v>
      </c>
      <c r="F39" s="54">
        <v>-53</v>
      </c>
      <c r="H39" s="21"/>
      <c r="J39" s="59"/>
    </row>
    <row r="40" spans="1:10" ht="15.75">
      <c r="A40" s="45"/>
      <c r="B40" s="46"/>
      <c r="C40" s="46"/>
      <c r="D40" s="46"/>
      <c r="E40" s="46"/>
      <c r="F40" s="46"/>
      <c r="H40" s="21" t="s">
        <v>4</v>
      </c>
      <c r="J40" s="148"/>
    </row>
    <row r="41" spans="1:9" ht="16.5" thickBot="1">
      <c r="A41" s="48" t="s">
        <v>93</v>
      </c>
      <c r="B41" s="49">
        <f>SUM(B37:B39)</f>
        <v>107</v>
      </c>
      <c r="C41" s="49">
        <f>SUM(C37:C39)</f>
        <v>122</v>
      </c>
      <c r="D41" s="49">
        <f>SUM(D37:D39)</f>
        <v>0</v>
      </c>
      <c r="E41" s="49">
        <f>SUM(E37:E39)</f>
        <v>107</v>
      </c>
      <c r="F41" s="49">
        <f>SUM(F37:F39)</f>
        <v>122</v>
      </c>
      <c r="H41" s="21"/>
      <c r="I41" s="60" t="s">
        <v>4</v>
      </c>
    </row>
    <row r="42" spans="1:8" ht="15.75">
      <c r="A42" s="45"/>
      <c r="B42" s="46"/>
      <c r="C42" s="46"/>
      <c r="D42" s="46"/>
      <c r="E42" s="46"/>
      <c r="F42" s="46"/>
      <c r="H42" s="21"/>
    </row>
    <row r="43" spans="1:8" ht="15.75">
      <c r="A43" s="45"/>
      <c r="B43" s="46"/>
      <c r="C43" s="46"/>
      <c r="D43" s="46"/>
      <c r="E43" s="46"/>
      <c r="F43" s="46"/>
      <c r="H43" s="21"/>
    </row>
    <row r="44" spans="1:9" ht="15.75">
      <c r="A44" s="114" t="s">
        <v>111</v>
      </c>
      <c r="B44" s="42"/>
      <c r="C44" s="42"/>
      <c r="D44" s="42"/>
      <c r="E44" s="42"/>
      <c r="F44" s="42"/>
      <c r="H44" s="21"/>
      <c r="I44" s="60" t="s">
        <v>4</v>
      </c>
    </row>
    <row r="45" spans="1:8" ht="16.5" thickBot="1">
      <c r="A45" s="45" t="s">
        <v>65</v>
      </c>
      <c r="B45" s="50">
        <f>B41/268182*100</f>
        <v>0.03989827803506574</v>
      </c>
      <c r="C45" s="50">
        <f>C41/268182*100</f>
        <v>0.04549149458203757</v>
      </c>
      <c r="D45" s="46"/>
      <c r="E45" s="50">
        <f>E41/268182*100</f>
        <v>0.03989827803506574</v>
      </c>
      <c r="F45" s="50">
        <f>F41/268182*100</f>
        <v>0.04549149458203757</v>
      </c>
      <c r="H45" s="59"/>
    </row>
    <row r="46" spans="2:8" ht="15">
      <c r="B46" s="46" t="s">
        <v>4</v>
      </c>
      <c r="C46" s="46" t="s">
        <v>4</v>
      </c>
      <c r="D46" s="46"/>
      <c r="E46" s="46" t="s">
        <v>4</v>
      </c>
      <c r="F46" s="46" t="s">
        <v>4</v>
      </c>
      <c r="H46" s="21"/>
    </row>
    <row r="47" spans="2:6" ht="12.75">
      <c r="B47" s="51"/>
      <c r="C47" s="51"/>
      <c r="D47" s="52"/>
      <c r="E47" s="51"/>
      <c r="F47" s="51"/>
    </row>
    <row r="48" spans="2:6" ht="12.75">
      <c r="B48" s="53"/>
      <c r="C48" s="53"/>
      <c r="D48" s="53"/>
      <c r="E48" s="53"/>
      <c r="F48" s="53"/>
    </row>
    <row r="49" spans="2:6" ht="12.75">
      <c r="B49" s="53"/>
      <c r="C49" s="53"/>
      <c r="D49" s="53"/>
      <c r="E49" s="137"/>
      <c r="F49" s="53"/>
    </row>
    <row r="50" spans="1:6" ht="15.75">
      <c r="A50" s="64"/>
      <c r="B50" s="53"/>
      <c r="C50" s="53"/>
      <c r="D50" s="53"/>
      <c r="E50" s="53"/>
      <c r="F50" s="53"/>
    </row>
    <row r="51" spans="1:6" ht="15.75">
      <c r="A51" s="64"/>
      <c r="B51" s="116"/>
      <c r="C51" s="53"/>
      <c r="D51" s="53"/>
      <c r="E51" s="116"/>
      <c r="F51" s="53"/>
    </row>
    <row r="52" spans="2:6" ht="12.75">
      <c r="B52" s="53"/>
      <c r="C52" s="53"/>
      <c r="D52" s="53"/>
      <c r="E52" s="53"/>
      <c r="F52" s="53"/>
    </row>
    <row r="53" spans="1:6" ht="15.75">
      <c r="A53" s="106" t="s">
        <v>49</v>
      </c>
      <c r="B53" s="78"/>
      <c r="C53" s="78"/>
      <c r="D53" s="78"/>
      <c r="E53" s="78"/>
      <c r="F53" s="78"/>
    </row>
    <row r="54" spans="1:6" ht="15.75">
      <c r="A54" s="149" t="s">
        <v>116</v>
      </c>
      <c r="B54" s="149"/>
      <c r="C54" s="149"/>
      <c r="D54" s="149"/>
      <c r="E54" s="149"/>
      <c r="F54" s="149"/>
    </row>
    <row r="55" ht="12.75">
      <c r="C55" t="s">
        <v>4</v>
      </c>
    </row>
  </sheetData>
  <sheetProtection/>
  <mergeCells count="2">
    <mergeCell ref="A54:F54"/>
    <mergeCell ref="A5:H5"/>
  </mergeCells>
  <printOptions/>
  <pageMargins left="0.48" right="0.2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90" zoomScaleNormal="90" zoomScaleSheetLayoutView="90" zoomScalePageLayoutView="0" workbookViewId="0" topLeftCell="A1">
      <pane xSplit="1" ySplit="13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2" sqref="B22"/>
    </sheetView>
  </sheetViews>
  <sheetFormatPr defaultColWidth="9.140625" defaultRowHeight="12.75"/>
  <cols>
    <col min="1" max="1" width="66.57421875" style="0" customWidth="1"/>
    <col min="2" max="2" width="17.00390625" style="0" bestFit="1" customWidth="1"/>
    <col min="3" max="3" width="1.8515625" style="0" customWidth="1"/>
    <col min="4" max="4" width="14.140625" style="0" bestFit="1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44" t="s">
        <v>4</v>
      </c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50" t="s">
        <v>117</v>
      </c>
      <c r="B7" s="150"/>
      <c r="C7" s="150"/>
      <c r="D7" s="150"/>
      <c r="E7" s="150"/>
      <c r="F7" s="150"/>
      <c r="G7" s="150"/>
      <c r="H7" s="150"/>
    </row>
    <row r="8" spans="1:3" ht="15.75">
      <c r="A8" s="127"/>
      <c r="B8" s="8"/>
      <c r="C8" s="8"/>
    </row>
    <row r="9" spans="1:4" ht="15.75">
      <c r="A9" s="127"/>
      <c r="B9" s="82"/>
      <c r="C9" s="82"/>
      <c r="D9" s="60"/>
    </row>
    <row r="10" spans="1:9" ht="15.75">
      <c r="A10" s="8"/>
      <c r="B10" s="87" t="s">
        <v>115</v>
      </c>
      <c r="C10" s="60"/>
      <c r="D10" s="87" t="s">
        <v>115</v>
      </c>
      <c r="E10" s="86"/>
      <c r="F10" s="60"/>
      <c r="I10" s="87"/>
    </row>
    <row r="11" spans="1:6" ht="15.75">
      <c r="A11" s="8" t="s">
        <v>4</v>
      </c>
      <c r="B11" s="87" t="s">
        <v>98</v>
      </c>
      <c r="D11" s="87" t="s">
        <v>85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54</v>
      </c>
      <c r="D13" s="14" t="s">
        <v>62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incomestatement!E37</f>
        <v>186</v>
      </c>
      <c r="D16" s="95">
        <v>175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81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1463</v>
      </c>
      <c r="D20" s="95">
        <v>1281</v>
      </c>
      <c r="E20" s="30"/>
    </row>
    <row r="21" spans="1:5" s="60" customFormat="1" ht="15">
      <c r="A21" s="82" t="s">
        <v>23</v>
      </c>
      <c r="B21" s="96">
        <v>149</v>
      </c>
      <c r="D21" s="96">
        <v>186</v>
      </c>
      <c r="E21" s="30"/>
    </row>
    <row r="22" spans="1:8" s="60" customFormat="1" ht="15">
      <c r="A22" s="82"/>
      <c r="E22" s="30"/>
      <c r="H22" s="147"/>
    </row>
    <row r="23" spans="1:5" s="60" customFormat="1" ht="15">
      <c r="A23" s="82" t="s">
        <v>24</v>
      </c>
      <c r="B23" s="95">
        <f>SUM(B16:B21)</f>
        <v>1798</v>
      </c>
      <c r="D23" s="95">
        <f>SUM(D16:D21)</f>
        <v>1642</v>
      </c>
      <c r="E23" s="30"/>
    </row>
    <row r="24" spans="1:5" s="60" customFormat="1" ht="15">
      <c r="A24" s="82"/>
      <c r="B24" s="95"/>
      <c r="D24" s="95"/>
      <c r="E24" s="30"/>
    </row>
    <row r="25" spans="1:8" s="60" customFormat="1" ht="15">
      <c r="A25" s="82" t="s">
        <v>25</v>
      </c>
      <c r="B25" s="95"/>
      <c r="D25" s="95"/>
      <c r="E25" s="30"/>
      <c r="H25" s="147"/>
    </row>
    <row r="26" spans="1:5" s="60" customFormat="1" ht="15">
      <c r="A26" s="82" t="s">
        <v>95</v>
      </c>
      <c r="B26" s="95">
        <v>-550</v>
      </c>
      <c r="D26" s="95">
        <v>-962</v>
      </c>
      <c r="E26" s="30"/>
    </row>
    <row r="27" spans="1:5" s="60" customFormat="1" ht="15">
      <c r="A27" s="82" t="s">
        <v>109</v>
      </c>
      <c r="B27" s="95">
        <v>1518</v>
      </c>
      <c r="D27" s="95">
        <v>-3866</v>
      </c>
      <c r="E27" s="30"/>
    </row>
    <row r="28" spans="1:5" s="60" customFormat="1" ht="15">
      <c r="A28" s="82" t="s">
        <v>110</v>
      </c>
      <c r="B28" s="135">
        <v>2498</v>
      </c>
      <c r="D28" s="135">
        <v>8455</v>
      </c>
      <c r="E28" s="30"/>
    </row>
    <row r="29" spans="1:5" s="60" customFormat="1" ht="15">
      <c r="A29" s="82"/>
      <c r="B29" s="95"/>
      <c r="D29" s="95"/>
      <c r="E29" s="30"/>
    </row>
    <row r="30" spans="1:5" s="60" customFormat="1" ht="15">
      <c r="A30" s="82" t="s">
        <v>73</v>
      </c>
      <c r="B30" s="95">
        <f>SUM(B23:B28)</f>
        <v>5264</v>
      </c>
      <c r="D30" s="95">
        <f>SUM(D22:D28)</f>
        <v>5269</v>
      </c>
      <c r="E30" s="30"/>
    </row>
    <row r="31" spans="1:5" s="60" customFormat="1" ht="15">
      <c r="A31" s="82"/>
      <c r="B31" s="95"/>
      <c r="D31" s="95"/>
      <c r="E31" s="30"/>
    </row>
    <row r="32" spans="1:5" s="60" customFormat="1" ht="15">
      <c r="A32" s="82" t="s">
        <v>71</v>
      </c>
      <c r="B32" s="95">
        <v>-356</v>
      </c>
      <c r="D32" s="95">
        <v>0</v>
      </c>
      <c r="E32" s="30"/>
    </row>
    <row r="33" spans="1:5" s="60" customFormat="1" ht="15" hidden="1">
      <c r="A33" s="82" t="s">
        <v>106</v>
      </c>
      <c r="B33" s="95">
        <v>0</v>
      </c>
      <c r="D33" s="95">
        <v>0</v>
      </c>
      <c r="E33" s="30"/>
    </row>
    <row r="34" spans="1:5" s="60" customFormat="1" ht="15">
      <c r="A34" s="82" t="s">
        <v>29</v>
      </c>
      <c r="B34" s="96">
        <v>-125</v>
      </c>
      <c r="D34" s="96">
        <v>-186</v>
      </c>
      <c r="E34" s="30"/>
    </row>
    <row r="35" spans="1:5" s="60" customFormat="1" ht="15">
      <c r="A35" s="82"/>
      <c r="B35" s="95"/>
      <c r="D35" s="95"/>
      <c r="E35" s="30"/>
    </row>
    <row r="36" spans="1:5" s="60" customFormat="1" ht="15">
      <c r="A36" s="82" t="s">
        <v>72</v>
      </c>
      <c r="B36" s="95">
        <f>SUM(B30:B34)</f>
        <v>4783</v>
      </c>
      <c r="D36" s="95">
        <f>SUM(D30:D34)</f>
        <v>5083</v>
      </c>
      <c r="E36" s="30"/>
    </row>
    <row r="37" spans="1:5" s="60" customFormat="1" ht="15">
      <c r="A37" s="82"/>
      <c r="B37" s="96"/>
      <c r="D37" s="96"/>
      <c r="E37" s="30"/>
    </row>
    <row r="38" spans="1:5" s="60" customFormat="1" ht="15">
      <c r="A38" s="82"/>
      <c r="B38" s="95"/>
      <c r="D38" s="95"/>
      <c r="E38" s="30"/>
    </row>
    <row r="39" spans="1:5" s="60" customFormat="1" ht="15.75">
      <c r="A39" s="64" t="s">
        <v>40</v>
      </c>
      <c r="B39" s="95"/>
      <c r="D39" s="95"/>
      <c r="E39" s="30"/>
    </row>
    <row r="40" spans="1:5" s="60" customFormat="1" ht="15" hidden="1">
      <c r="A40" s="25" t="s">
        <v>86</v>
      </c>
      <c r="B40" s="95">
        <v>0</v>
      </c>
      <c r="D40" s="95">
        <v>0</v>
      </c>
      <c r="E40" s="30"/>
    </row>
    <row r="41" spans="1:5" s="60" customFormat="1" ht="15">
      <c r="A41" s="25" t="s">
        <v>86</v>
      </c>
      <c r="B41" s="95">
        <v>0</v>
      </c>
      <c r="D41" s="95">
        <v>0</v>
      </c>
      <c r="E41" s="30"/>
    </row>
    <row r="42" spans="1:5" s="60" customFormat="1" ht="15">
      <c r="A42" s="25" t="s">
        <v>66</v>
      </c>
      <c r="B42" s="95">
        <v>-1425</v>
      </c>
      <c r="D42" s="95">
        <v>0</v>
      </c>
      <c r="E42" s="30"/>
    </row>
    <row r="43" spans="1:5" s="60" customFormat="1" ht="15">
      <c r="A43" s="82" t="s">
        <v>38</v>
      </c>
      <c r="B43" s="95">
        <v>-665</v>
      </c>
      <c r="D43" s="95">
        <v>-3687</v>
      </c>
      <c r="E43" s="30"/>
    </row>
    <row r="44" spans="1:5" s="60" customFormat="1" ht="15">
      <c r="A44" s="82" t="s">
        <v>89</v>
      </c>
      <c r="B44" s="95">
        <v>549</v>
      </c>
      <c r="D44" s="95">
        <v>34</v>
      </c>
      <c r="E44" s="30"/>
    </row>
    <row r="45" spans="1:5" s="60" customFormat="1" ht="15">
      <c r="A45" s="82"/>
      <c r="B45" s="96"/>
      <c r="D45" s="96"/>
      <c r="E45" s="30"/>
    </row>
    <row r="46" spans="1:5" s="60" customFormat="1" ht="15">
      <c r="A46" s="82"/>
      <c r="B46" s="95"/>
      <c r="D46" s="95"/>
      <c r="E46" s="30"/>
    </row>
    <row r="47" spans="1:5" s="60" customFormat="1" ht="15">
      <c r="A47" s="82" t="s">
        <v>83</v>
      </c>
      <c r="B47" s="95">
        <f>SUM(B40:B46)</f>
        <v>-1541</v>
      </c>
      <c r="D47" s="95">
        <f>SUM(D40:D46)</f>
        <v>-3653</v>
      </c>
      <c r="E47" s="30"/>
    </row>
    <row r="48" spans="1:5" s="60" customFormat="1" ht="15">
      <c r="A48" s="82"/>
      <c r="B48" s="99"/>
      <c r="D48" s="66"/>
      <c r="E48" s="30"/>
    </row>
    <row r="49" spans="1:5" s="60" customFormat="1" ht="15">
      <c r="A49" s="82"/>
      <c r="B49" s="97"/>
      <c r="E49" s="30"/>
    </row>
    <row r="50" spans="1:5" s="60" customFormat="1" ht="15.75">
      <c r="A50" s="64" t="s">
        <v>41</v>
      </c>
      <c r="B50" s="95"/>
      <c r="D50" s="95"/>
      <c r="E50" s="30"/>
    </row>
    <row r="51" spans="1:5" s="60" customFormat="1" ht="15" customHeight="1">
      <c r="A51" s="25" t="s">
        <v>90</v>
      </c>
      <c r="B51" s="95">
        <v>738</v>
      </c>
      <c r="D51" s="95">
        <v>0</v>
      </c>
      <c r="E51" s="30"/>
    </row>
    <row r="52" spans="1:5" s="60" customFormat="1" ht="15">
      <c r="A52" s="82" t="s">
        <v>52</v>
      </c>
      <c r="B52" s="95">
        <v>-570</v>
      </c>
      <c r="D52" s="95">
        <v>1539</v>
      </c>
      <c r="E52" s="30"/>
    </row>
    <row r="53" spans="1:5" s="60" customFormat="1" ht="15">
      <c r="A53" s="25" t="s">
        <v>105</v>
      </c>
      <c r="B53" s="95">
        <v>-60</v>
      </c>
      <c r="D53" s="95">
        <v>-2212</v>
      </c>
      <c r="E53" s="30"/>
    </row>
    <row r="54" spans="1:5" s="60" customFormat="1" ht="15">
      <c r="A54" s="82" t="s">
        <v>53</v>
      </c>
      <c r="B54" s="95">
        <v>-4993</v>
      </c>
      <c r="D54" s="95">
        <v>-3906</v>
      </c>
      <c r="E54" s="30"/>
    </row>
    <row r="55" spans="1:5" s="60" customFormat="1" ht="15">
      <c r="A55" s="82" t="s">
        <v>104</v>
      </c>
      <c r="B55" s="96">
        <v>2520</v>
      </c>
      <c r="D55" s="96">
        <v>3026</v>
      </c>
      <c r="E55" s="30"/>
    </row>
    <row r="56" spans="1:5" s="60" customFormat="1" ht="15">
      <c r="A56" s="82"/>
      <c r="B56" s="95"/>
      <c r="D56" s="95"/>
      <c r="E56" s="30"/>
    </row>
    <row r="57" spans="1:5" s="60" customFormat="1" ht="15">
      <c r="A57" s="82" t="s">
        <v>108</v>
      </c>
      <c r="B57" s="95">
        <f>SUM(B51:B55)</f>
        <v>-2365</v>
      </c>
      <c r="D57" s="95">
        <f>SUM(D51:D56)</f>
        <v>-1553</v>
      </c>
      <c r="E57" s="30"/>
    </row>
    <row r="58" spans="1:5" s="60" customFormat="1" ht="15">
      <c r="A58" s="2"/>
      <c r="B58" s="99"/>
      <c r="D58" s="66"/>
      <c r="E58" s="30"/>
    </row>
    <row r="59" spans="1:5" s="60" customFormat="1" ht="15">
      <c r="A59" s="2"/>
      <c r="B59" s="97"/>
      <c r="D59" s="95"/>
      <c r="E59" s="30"/>
    </row>
    <row r="60" spans="1:5" s="60" customFormat="1" ht="15">
      <c r="A60" s="2" t="s">
        <v>107</v>
      </c>
      <c r="B60" s="97">
        <f>B57+B47+B36</f>
        <v>877</v>
      </c>
      <c r="D60" s="97">
        <f>D57+D47+D36</f>
        <v>-123</v>
      </c>
      <c r="E60" s="30"/>
    </row>
    <row r="61" spans="1:5" s="60" customFormat="1" ht="15">
      <c r="A61" s="2"/>
      <c r="B61" s="97"/>
      <c r="D61" s="97"/>
      <c r="E61" s="30"/>
    </row>
    <row r="62" spans="1:5" s="60" customFormat="1" ht="15">
      <c r="A62" s="2" t="s">
        <v>91</v>
      </c>
      <c r="B62" s="97">
        <v>181</v>
      </c>
      <c r="D62" s="97">
        <v>-163</v>
      </c>
      <c r="E62" s="30"/>
    </row>
    <row r="63" spans="1:5" s="60" customFormat="1" ht="15">
      <c r="A63" s="2"/>
      <c r="B63" s="97"/>
      <c r="D63" s="97"/>
      <c r="E63" s="30"/>
    </row>
    <row r="64" spans="1:5" s="60" customFormat="1" ht="15">
      <c r="A64" s="2" t="s">
        <v>56</v>
      </c>
      <c r="B64" s="97">
        <v>356</v>
      </c>
      <c r="D64" s="97">
        <v>1603</v>
      </c>
      <c r="E64" s="30"/>
    </row>
    <row r="65" spans="1:5" s="60" customFormat="1" ht="15">
      <c r="A65" s="2"/>
      <c r="B65" s="97"/>
      <c r="D65" s="97"/>
      <c r="E65" s="30"/>
    </row>
    <row r="66" spans="1:6" ht="15">
      <c r="A66" s="3"/>
      <c r="B66" s="98"/>
      <c r="D66" s="98"/>
      <c r="E66" s="30"/>
      <c r="F66" s="60"/>
    </row>
    <row r="67" spans="1:6" ht="15">
      <c r="A67" s="2" t="s">
        <v>57</v>
      </c>
      <c r="B67" s="99">
        <f>SUM(B60:B64)</f>
        <v>1414</v>
      </c>
      <c r="D67" s="99">
        <f>SUM(D60:D65)</f>
        <v>1317</v>
      </c>
      <c r="E67" s="30"/>
      <c r="F67" s="60"/>
    </row>
    <row r="68" spans="1:6" ht="18">
      <c r="A68" s="23"/>
      <c r="B68" s="4"/>
      <c r="C68" s="32"/>
      <c r="D68" s="28"/>
      <c r="E68" s="30"/>
      <c r="F68" s="60"/>
    </row>
    <row r="69" spans="2:4" ht="12.75">
      <c r="B69" s="136"/>
      <c r="D69" t="s">
        <v>4</v>
      </c>
    </row>
    <row r="70" spans="1:2" ht="15">
      <c r="A70" s="25" t="s">
        <v>30</v>
      </c>
      <c r="B70" s="136"/>
    </row>
    <row r="71" spans="1:4" ht="15">
      <c r="A71" s="1"/>
      <c r="B71" s="69"/>
      <c r="C71" s="69"/>
      <c r="D71" s="60"/>
    </row>
    <row r="72" spans="1:5" s="25" customFormat="1" ht="15">
      <c r="A72" s="25" t="s">
        <v>8</v>
      </c>
      <c r="B72" s="30">
        <f>balancesheet!E29</f>
        <v>1414</v>
      </c>
      <c r="C72" s="91"/>
      <c r="D72" s="30">
        <v>1431</v>
      </c>
      <c r="E72" s="30"/>
    </row>
    <row r="73" spans="1:5" s="25" customFormat="1" ht="15">
      <c r="A73" s="25" t="s">
        <v>55</v>
      </c>
      <c r="B73" s="30">
        <v>0</v>
      </c>
      <c r="D73" s="95">
        <v>-114</v>
      </c>
      <c r="E73" s="30"/>
    </row>
    <row r="74" spans="2:5" s="25" customFormat="1" ht="15.75" thickBot="1">
      <c r="B74" s="29">
        <f>SUM(B72:B73)</f>
        <v>1414</v>
      </c>
      <c r="D74" s="29">
        <f>SUM(D72:D73)</f>
        <v>1317</v>
      </c>
      <c r="E74" s="30"/>
    </row>
    <row r="75" spans="1:5" s="25" customFormat="1" ht="15">
      <c r="A75" s="100"/>
      <c r="B75" s="4"/>
      <c r="C75" s="30"/>
      <c r="D75" s="30"/>
      <c r="E75" s="30"/>
    </row>
    <row r="76" spans="1:5" s="25" customFormat="1" ht="15">
      <c r="A76" s="100"/>
      <c r="B76" s="146"/>
      <c r="C76" s="30"/>
      <c r="D76" s="30"/>
      <c r="E76" s="30"/>
    </row>
    <row r="77" spans="1:6" s="25" customFormat="1" ht="15.75">
      <c r="A77" s="149" t="s">
        <v>50</v>
      </c>
      <c r="B77" s="151"/>
      <c r="C77" s="151"/>
      <c r="D77" s="151"/>
      <c r="E77" s="151"/>
      <c r="F77" s="151"/>
    </row>
    <row r="78" spans="1:6" s="25" customFormat="1" ht="15.75">
      <c r="A78" s="149" t="s">
        <v>118</v>
      </c>
      <c r="B78" s="149"/>
      <c r="C78" s="149"/>
      <c r="D78" s="149"/>
      <c r="E78" s="149"/>
      <c r="F78" s="149"/>
    </row>
    <row r="79" spans="1:3" s="25" customFormat="1" ht="15">
      <c r="A79" s="100"/>
      <c r="B79" s="4"/>
      <c r="C79" s="4"/>
    </row>
    <row r="80" spans="1:3" s="25" customFormat="1" ht="15">
      <c r="A80" s="100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8">
      <c r="A91" s="22"/>
      <c r="B91" s="5"/>
      <c r="C91" s="6"/>
    </row>
    <row r="92" spans="1:3" ht="15.75">
      <c r="A92" s="8"/>
      <c r="B92" s="8"/>
      <c r="C92" s="9"/>
    </row>
    <row r="93" spans="1:3" ht="15.75">
      <c r="A93" s="8"/>
      <c r="C93" s="11"/>
    </row>
    <row r="94" spans="1:3" ht="15.75">
      <c r="A94" s="8"/>
      <c r="B94" s="8"/>
      <c r="C94" s="13"/>
    </row>
    <row r="95" spans="1:3" ht="15">
      <c r="A95" s="4"/>
      <c r="B95" s="4"/>
      <c r="C95" s="68"/>
    </row>
    <row r="96" spans="1:3" ht="15">
      <c r="A96" s="82"/>
      <c r="B96" s="4"/>
      <c r="C96" s="69"/>
    </row>
    <row r="97" spans="1:3" ht="15">
      <c r="A97" s="4"/>
      <c r="B97" s="4"/>
      <c r="C97" s="69"/>
    </row>
    <row r="98" spans="1:5" ht="15">
      <c r="A98" s="31"/>
      <c r="B98" s="4"/>
      <c r="E98" s="70"/>
    </row>
    <row r="99" spans="1:5" s="60" customFormat="1" ht="15">
      <c r="A99" s="104"/>
      <c r="B99" s="69"/>
      <c r="E99" s="70"/>
    </row>
    <row r="100" spans="1:5" s="60" customFormat="1" ht="15">
      <c r="A100" s="104"/>
      <c r="B100" s="69"/>
      <c r="E100" s="70"/>
    </row>
    <row r="101" spans="1:3" s="60" customFormat="1" ht="15">
      <c r="A101" s="104"/>
      <c r="B101" s="69"/>
      <c r="C101" s="71"/>
    </row>
    <row r="102" spans="1:5" s="60" customFormat="1" ht="15">
      <c r="A102" s="104"/>
      <c r="B102" s="69"/>
      <c r="C102" s="72"/>
      <c r="E102" s="92"/>
    </row>
    <row r="103" spans="1:3" s="60" customFormat="1" ht="15">
      <c r="A103" s="105"/>
      <c r="B103" s="69"/>
      <c r="C103" s="72"/>
    </row>
    <row r="104" spans="1:3" s="60" customFormat="1" ht="15">
      <c r="A104" s="104"/>
      <c r="B104" s="69"/>
      <c r="C104" s="34"/>
    </row>
    <row r="105" spans="1:3" s="60" customFormat="1" ht="15">
      <c r="A105" s="104"/>
      <c r="B105" s="69"/>
      <c r="C105" s="72"/>
    </row>
    <row r="106" spans="1:3" s="60" customFormat="1" ht="15">
      <c r="A106" s="105"/>
      <c r="B106" s="69"/>
      <c r="C106" s="72"/>
    </row>
    <row r="107" spans="1:3" s="60" customFormat="1" ht="15">
      <c r="A107" s="104"/>
      <c r="B107" s="69"/>
      <c r="C107" s="72"/>
    </row>
    <row r="108" spans="1:3" s="60" customFormat="1" ht="15">
      <c r="A108" s="104"/>
      <c r="B108" s="69"/>
      <c r="C108" s="72"/>
    </row>
    <row r="109" spans="1:3" ht="15">
      <c r="A109" s="31"/>
      <c r="B109" s="4"/>
      <c r="C109" s="34"/>
    </row>
    <row r="110" spans="1:3" ht="15">
      <c r="A110" s="31"/>
      <c r="B110" s="4"/>
      <c r="C110" s="34"/>
    </row>
    <row r="111" spans="1:3" ht="15">
      <c r="A111" s="31"/>
      <c r="B111" s="4"/>
      <c r="C111" s="71"/>
    </row>
    <row r="112" spans="1:3" ht="15">
      <c r="A112" s="31"/>
      <c r="B112" s="4"/>
      <c r="C112" s="72"/>
    </row>
    <row r="113" spans="1:3" ht="15">
      <c r="A113" s="31"/>
      <c r="B113" s="4"/>
      <c r="C113" s="34"/>
    </row>
    <row r="114" spans="1:3" ht="15">
      <c r="A114" s="31"/>
      <c r="B114" s="4"/>
      <c r="C114" s="72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34"/>
    </row>
    <row r="118" spans="1:3" ht="15">
      <c r="A118" s="31"/>
      <c r="B118" s="4"/>
      <c r="C118" s="71"/>
    </row>
    <row r="119" spans="1:3" ht="15">
      <c r="A119" s="31"/>
      <c r="B119" s="4"/>
      <c r="C119" s="72"/>
    </row>
    <row r="120" spans="1:3" ht="15">
      <c r="A120" s="31"/>
      <c r="B120" s="4"/>
      <c r="C120" s="34"/>
    </row>
    <row r="121" spans="1:3" ht="15">
      <c r="A121" s="31"/>
      <c r="B121" s="4"/>
      <c r="C121" s="34"/>
    </row>
    <row r="122" spans="1:3" ht="15">
      <c r="A122" s="31"/>
      <c r="B122" s="4"/>
      <c r="C122" s="35"/>
    </row>
    <row r="123" spans="1:3" ht="15">
      <c r="A123" s="31"/>
      <c r="B123" s="4"/>
      <c r="C123" s="72"/>
    </row>
    <row r="124" spans="1:3" ht="15">
      <c r="A124" s="31"/>
      <c r="B124" s="4"/>
      <c r="C124" s="34"/>
    </row>
    <row r="125" spans="1:3" ht="15">
      <c r="A125" s="31"/>
      <c r="B125" s="4"/>
      <c r="C125" s="34"/>
    </row>
    <row r="126" spans="1:3" ht="15">
      <c r="A126" s="31"/>
      <c r="B126" s="4"/>
      <c r="C126" s="72"/>
    </row>
    <row r="127" spans="1:3" ht="15">
      <c r="A127" s="31"/>
      <c r="B127" s="4"/>
      <c r="C127" s="72"/>
    </row>
    <row r="128" spans="1:3" ht="15">
      <c r="A128" s="31"/>
      <c r="B128" s="4"/>
      <c r="C128" s="70"/>
    </row>
    <row r="129" spans="1:3" ht="15">
      <c r="A129" s="31"/>
      <c r="B129" s="4"/>
      <c r="C129" s="72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2"/>
    </row>
    <row r="133" spans="1:3" ht="15">
      <c r="A133" s="31"/>
      <c r="B133" s="4"/>
      <c r="C133" s="72"/>
    </row>
    <row r="134" spans="1:3" ht="15">
      <c r="A134" s="31"/>
      <c r="B134" s="4"/>
      <c r="C134" s="34"/>
    </row>
    <row r="135" spans="1:3" ht="15">
      <c r="A135" s="31"/>
      <c r="B135" s="4"/>
      <c r="C135" s="34"/>
    </row>
    <row r="136" spans="1:3" ht="15">
      <c r="A136" s="31"/>
      <c r="B136" s="4"/>
      <c r="C136" s="72"/>
    </row>
    <row r="137" spans="1:3" ht="15">
      <c r="A137" s="31"/>
      <c r="B137" s="4"/>
      <c r="C137" s="34"/>
    </row>
    <row r="138" spans="1:3" ht="15">
      <c r="A138" s="31"/>
      <c r="B138" s="4"/>
      <c r="C138" s="72"/>
    </row>
    <row r="139" spans="1:3" ht="15">
      <c r="A139" s="31"/>
      <c r="B139" s="4"/>
      <c r="C139" s="72"/>
    </row>
    <row r="140" spans="1:3" ht="18">
      <c r="A140" s="23"/>
      <c r="B140" s="4"/>
      <c r="C140" s="69"/>
    </row>
    <row r="141" spans="1:3" ht="15">
      <c r="A141" s="1"/>
      <c r="B141" s="4"/>
      <c r="C141" s="69"/>
    </row>
    <row r="142" spans="1:3" ht="15">
      <c r="A142" s="1"/>
      <c r="B142" s="4"/>
      <c r="C142" s="69"/>
    </row>
    <row r="143" spans="1:3" ht="15">
      <c r="A143" s="1"/>
      <c r="B143" s="4"/>
      <c r="C143" s="69"/>
    </row>
    <row r="144" spans="1:3" ht="15">
      <c r="A144" s="1"/>
      <c r="B144" s="4"/>
      <c r="C144" s="69"/>
    </row>
    <row r="145" spans="1:3" ht="15">
      <c r="A145" s="1"/>
      <c r="B145" s="4"/>
      <c r="C145" s="69"/>
    </row>
    <row r="146" spans="1:3" ht="15">
      <c r="A146" s="1"/>
      <c r="B146" s="4"/>
      <c r="C146" s="69"/>
    </row>
    <row r="147" spans="1:3" ht="18">
      <c r="A147" s="22"/>
      <c r="B147" s="5"/>
      <c r="C147" s="88"/>
    </row>
    <row r="148" spans="1:3" ht="15.75">
      <c r="A148" s="8"/>
      <c r="B148" s="8"/>
      <c r="C148" s="86"/>
    </row>
    <row r="149" spans="1:3" ht="15.75">
      <c r="A149" s="8"/>
      <c r="C149" s="89"/>
    </row>
    <row r="150" spans="1:3" ht="15.75">
      <c r="A150" s="8"/>
      <c r="B150" s="8"/>
      <c r="C150" s="67"/>
    </row>
    <row r="151" spans="1:3" ht="15">
      <c r="A151" s="8"/>
      <c r="B151" s="8"/>
      <c r="C151" s="68"/>
    </row>
    <row r="152" spans="1:3" ht="15.75">
      <c r="A152" s="16"/>
      <c r="B152" s="4"/>
      <c r="C152" s="72"/>
    </row>
    <row r="153" spans="1:3" ht="15">
      <c r="A153" s="31"/>
      <c r="B153" s="4"/>
      <c r="C153" s="72"/>
    </row>
    <row r="154" spans="1:3" ht="15">
      <c r="A154" s="36"/>
      <c r="B154" s="4"/>
      <c r="C154" s="72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4"/>
    </row>
    <row r="158" spans="1:3" ht="15">
      <c r="A158" s="31"/>
      <c r="B158" s="4"/>
      <c r="C158" s="35"/>
    </row>
    <row r="159" spans="1:3" ht="15">
      <c r="A159" s="31"/>
      <c r="B159" s="4"/>
      <c r="C159" s="35"/>
    </row>
    <row r="160" spans="1:3" ht="15">
      <c r="A160" s="31"/>
      <c r="B160" s="4"/>
      <c r="C160" s="34"/>
    </row>
    <row r="161" spans="1:3" ht="15">
      <c r="A161" s="31"/>
      <c r="B161" s="4"/>
      <c r="C161" s="72"/>
    </row>
    <row r="162" spans="1:3" ht="15">
      <c r="A162" s="31"/>
      <c r="B162" s="4"/>
      <c r="C162" s="72"/>
    </row>
    <row r="163" spans="1:3" ht="15">
      <c r="A163" s="31"/>
      <c r="B163" s="4"/>
      <c r="C163" s="72"/>
    </row>
    <row r="164" spans="1:3" ht="15.75">
      <c r="A164" s="8"/>
      <c r="B164" s="8"/>
      <c r="C164" s="90"/>
    </row>
    <row r="165" spans="1:3" ht="15.75">
      <c r="A165" s="8"/>
      <c r="C165" s="89"/>
    </row>
    <row r="166" spans="1:3" ht="15.75">
      <c r="A166" s="8"/>
      <c r="B166" s="8"/>
      <c r="C166" s="67"/>
    </row>
    <row r="167" spans="1:3" ht="15">
      <c r="A167" s="8"/>
      <c r="B167" s="8"/>
      <c r="C167" s="68"/>
    </row>
    <row r="168" spans="1:3" ht="15.75">
      <c r="A168" s="16"/>
      <c r="B168" s="16"/>
      <c r="C168" s="81"/>
    </row>
    <row r="169" spans="1:3" ht="15">
      <c r="A169" s="25"/>
      <c r="B169" s="25"/>
      <c r="C169" s="91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28"/>
    </row>
    <row r="185" spans="1:3" ht="18">
      <c r="A185" s="23"/>
      <c r="B185" s="4"/>
      <c r="C185" s="4"/>
    </row>
    <row r="186" spans="1:3" ht="15">
      <c r="A186" s="1"/>
      <c r="B186" s="4"/>
      <c r="C186" s="4"/>
    </row>
    <row r="187" spans="1:3" ht="15">
      <c r="A187" s="1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8">
      <c r="A192" s="22"/>
      <c r="B192" s="5"/>
      <c r="C192" s="6"/>
    </row>
    <row r="193" spans="1:3" ht="15.75">
      <c r="A193" s="8"/>
      <c r="B193" s="8"/>
      <c r="C193" s="9"/>
    </row>
    <row r="194" spans="1:3" ht="15.75">
      <c r="A194" s="8"/>
      <c r="C194" s="11"/>
    </row>
    <row r="195" spans="1:3" ht="15.75">
      <c r="A195" s="8"/>
      <c r="B195" s="8"/>
      <c r="C195" s="13"/>
    </row>
    <row r="196" spans="1:3" ht="15">
      <c r="A196" s="8"/>
      <c r="B196" s="8"/>
      <c r="C196" s="14"/>
    </row>
    <row r="197" spans="1:3" ht="15.75">
      <c r="A197" s="16"/>
      <c r="B197" s="25"/>
      <c r="C197" s="28"/>
    </row>
    <row r="198" spans="1:3" ht="15">
      <c r="A198" s="25"/>
      <c r="B198" s="25"/>
      <c r="C198" s="30"/>
    </row>
    <row r="199" spans="1:3" ht="15">
      <c r="A199" s="25"/>
      <c r="B199" s="25"/>
      <c r="C199" s="30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.75">
      <c r="A217" s="25"/>
      <c r="B217" s="25"/>
      <c r="C217" s="86"/>
    </row>
    <row r="218" spans="1:3" ht="15.75">
      <c r="A218" s="25"/>
      <c r="B218" s="25"/>
      <c r="C218" s="89"/>
    </row>
    <row r="219" spans="1:3" ht="15.75">
      <c r="A219" s="25"/>
      <c r="B219" s="25"/>
      <c r="C219" s="67"/>
    </row>
    <row r="220" spans="1:3" ht="15">
      <c r="A220" s="25"/>
      <c r="B220" s="25"/>
      <c r="C220" s="68"/>
    </row>
    <row r="221" spans="1:3" ht="15.75">
      <c r="A221" s="16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91"/>
    </row>
    <row r="233" spans="1:3" ht="15">
      <c r="A233" s="25"/>
      <c r="B233" s="25"/>
      <c r="C233" s="30"/>
    </row>
    <row r="234" spans="1:3" ht="15">
      <c r="A234" s="25"/>
      <c r="B234" s="25"/>
      <c r="C234" s="91"/>
    </row>
    <row r="235" spans="1:3" ht="15">
      <c r="A235" s="25"/>
      <c r="B235" s="25"/>
      <c r="C235" s="92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spans="1:3" ht="15">
      <c r="A239" s="25"/>
      <c r="B239" s="25"/>
      <c r="C239" s="91"/>
    </row>
    <row r="240" spans="1:3" ht="15">
      <c r="A240" s="25"/>
      <c r="B240" s="25"/>
      <c r="C240" s="91"/>
    </row>
    <row r="241" spans="1:3" ht="15">
      <c r="A241" s="25"/>
      <c r="B241" s="25"/>
      <c r="C241" s="91"/>
    </row>
    <row r="242" spans="1:3" ht="15">
      <c r="A242" s="25"/>
      <c r="B242" s="25"/>
      <c r="C242" s="91"/>
    </row>
    <row r="243" spans="1:3" ht="15">
      <c r="A243" s="25"/>
      <c r="B243" s="25"/>
      <c r="C243" s="91"/>
    </row>
    <row r="244" spans="1:3" ht="15">
      <c r="A244" s="25"/>
      <c r="B244" s="25"/>
      <c r="C244" s="91"/>
    </row>
    <row r="245" spans="1:3" ht="15">
      <c r="A245" s="25"/>
      <c r="B245" s="25"/>
      <c r="C245" s="91"/>
    </row>
    <row r="246" spans="1:3" ht="15">
      <c r="A246" s="25"/>
      <c r="B246" s="25"/>
      <c r="C246" s="91"/>
    </row>
    <row r="247" spans="1:3" ht="15">
      <c r="A247" s="25"/>
      <c r="B247" s="25"/>
      <c r="C247" s="91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  <row r="253" ht="12.75">
      <c r="C253" s="60"/>
    </row>
  </sheetData>
  <sheetProtection/>
  <mergeCells count="3">
    <mergeCell ref="A77:F77"/>
    <mergeCell ref="A78:F78"/>
    <mergeCell ref="A7:H7"/>
  </mergeCells>
  <printOptions/>
  <pageMargins left="1.05" right="0.23" top="0.36" bottom="0.28" header="0.27" footer="0.2"/>
  <pageSetup fitToHeight="1" fitToWidth="1" horizontalDpi="600" verticalDpi="600" orientation="portrait" paperSize="9" scale="73" r:id="rId1"/>
  <rowBreaks count="2" manualBreakCount="2">
    <brk id="79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4"/>
  <sheetViews>
    <sheetView zoomScale="90" zoomScaleNormal="90" zoomScalePageLayoutView="0" workbookViewId="0" topLeftCell="A1">
      <selection activeCell="A75" sqref="A75"/>
    </sheetView>
  </sheetViews>
  <sheetFormatPr defaultColWidth="16.0039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0" customWidth="1"/>
    <col min="10" max="10" width="8.8515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52"/>
      <c r="B4" s="152"/>
      <c r="C4" s="152"/>
      <c r="D4" s="152"/>
      <c r="E4" s="152"/>
      <c r="F4" s="152"/>
      <c r="G4" s="152"/>
      <c r="H4" s="152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53" t="s">
        <v>26</v>
      </c>
      <c r="B6" s="153"/>
      <c r="C6" s="153"/>
      <c r="D6" s="153"/>
      <c r="E6" s="153"/>
      <c r="F6" s="153"/>
      <c r="G6" s="153"/>
      <c r="H6" s="153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:24" ht="15.75">
      <c r="A7" s="150" t="s">
        <v>117</v>
      </c>
      <c r="B7" s="150"/>
      <c r="C7" s="150"/>
      <c r="D7" s="150"/>
      <c r="E7" s="150"/>
      <c r="F7" s="150"/>
      <c r="G7" s="150"/>
      <c r="H7" s="150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24" ht="36" customHeight="1">
      <c r="A8" s="127" t="s">
        <v>82</v>
      </c>
      <c r="B8" s="47"/>
      <c r="C8" s="47"/>
      <c r="D8" s="47"/>
      <c r="E8" s="47"/>
      <c r="F8" s="47"/>
      <c r="G8" s="47"/>
      <c r="H8" s="4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53.25" customHeight="1">
      <c r="A9" s="126"/>
      <c r="B9" s="47"/>
      <c r="C9" s="47"/>
      <c r="D9" s="47"/>
      <c r="E9" s="47"/>
      <c r="F9" s="47"/>
      <c r="G9" s="47"/>
      <c r="H9" s="4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1" ht="15.75">
      <c r="A10" s="3"/>
      <c r="B10" s="83"/>
      <c r="C10" s="155" t="s">
        <v>44</v>
      </c>
      <c r="D10" s="156"/>
      <c r="E10" s="83"/>
      <c r="F10" s="103" t="s">
        <v>45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/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24">
        <v>2009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4" ht="15.75">
      <c r="A20" s="3" t="s">
        <v>120</v>
      </c>
      <c r="B20" s="21">
        <v>26818</v>
      </c>
      <c r="C20" s="21">
        <v>9364</v>
      </c>
      <c r="D20" s="21">
        <v>-168</v>
      </c>
      <c r="E20" s="21"/>
      <c r="F20" s="138">
        <v>8687</v>
      </c>
      <c r="G20" s="21">
        <f>SUM(B20:F20)</f>
        <v>44701</v>
      </c>
      <c r="H20" s="21"/>
      <c r="I20" s="76"/>
      <c r="J20" s="21"/>
      <c r="K20" s="21"/>
      <c r="L20" s="21"/>
      <c r="M20" s="21"/>
      <c r="N20" s="21"/>
      <c r="O20" s="21"/>
      <c r="P20" s="21"/>
      <c r="Q20" s="76"/>
      <c r="R20" s="21"/>
      <c r="S20" s="21"/>
      <c r="T20" s="21"/>
      <c r="U20" s="21"/>
      <c r="V20" s="21"/>
      <c r="W20" s="21"/>
      <c r="X20" s="21"/>
    </row>
    <row r="21" spans="1:24" ht="15.75">
      <c r="A21" s="123"/>
      <c r="B21" s="21"/>
      <c r="C21" s="21"/>
      <c r="D21" s="21"/>
      <c r="E21" s="21"/>
      <c r="F21" s="21"/>
      <c r="G21" s="21"/>
      <c r="H21" s="21"/>
      <c r="I21" s="76"/>
      <c r="J21" s="21"/>
      <c r="K21" s="21"/>
      <c r="L21" s="21"/>
      <c r="M21" s="21"/>
      <c r="N21" s="21"/>
      <c r="O21" s="21"/>
      <c r="P21" s="21"/>
      <c r="Q21" s="76"/>
      <c r="R21" s="21"/>
      <c r="S21" s="21"/>
      <c r="T21" s="21"/>
      <c r="U21" s="21"/>
      <c r="V21" s="21"/>
      <c r="W21" s="21"/>
      <c r="X21" s="21"/>
    </row>
    <row r="22" spans="1:24" ht="15.75">
      <c r="A22" s="3" t="s">
        <v>88</v>
      </c>
      <c r="B22" s="128"/>
      <c r="C22" s="61"/>
      <c r="D22" s="61">
        <v>181</v>
      </c>
      <c r="E22" s="61"/>
      <c r="F22" s="61"/>
      <c r="G22" s="129">
        <f>SUM(B22:F22)</f>
        <v>181</v>
      </c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3"/>
      <c r="B23" s="130"/>
      <c r="C23" s="21"/>
      <c r="D23" s="21"/>
      <c r="E23" s="21"/>
      <c r="F23" s="21"/>
      <c r="G23" s="131"/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3" t="s">
        <v>99</v>
      </c>
      <c r="B24" s="132">
        <v>0</v>
      </c>
      <c r="C24" s="75">
        <v>0</v>
      </c>
      <c r="D24" s="75">
        <v>0</v>
      </c>
      <c r="E24" s="75"/>
      <c r="F24" s="75">
        <f>incomestatement!E41</f>
        <v>107</v>
      </c>
      <c r="G24" s="133">
        <f>SUM(B24:F24)</f>
        <v>107</v>
      </c>
      <c r="H24" s="75">
        <f>+F24-G24</f>
        <v>0</v>
      </c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3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3" t="s">
        <v>100</v>
      </c>
      <c r="B26" s="21">
        <f>SUM(B22:B24)</f>
        <v>0</v>
      </c>
      <c r="C26" s="21">
        <f>SUM(C22:C24)</f>
        <v>0</v>
      </c>
      <c r="D26" s="21">
        <f>SUM(D22:D24)</f>
        <v>181</v>
      </c>
      <c r="E26" s="21">
        <f>SUM(E22:E24)</f>
        <v>0</v>
      </c>
      <c r="F26" s="21">
        <f>SUM(F22:F24)</f>
        <v>107</v>
      </c>
      <c r="G26" s="21">
        <f>SUM(B26:F26)</f>
        <v>288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3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">
      <c r="A28" s="3"/>
      <c r="B28" s="61"/>
      <c r="C28" s="61"/>
      <c r="D28" s="61"/>
      <c r="E28" s="61"/>
      <c r="F28" s="61"/>
      <c r="G28" s="61"/>
      <c r="H28" s="21"/>
      <c r="I28" s="2"/>
      <c r="J28" s="21"/>
      <c r="K28" s="21"/>
      <c r="L28" s="21"/>
      <c r="M28" s="21"/>
      <c r="N28" s="21"/>
      <c r="O28" s="21"/>
      <c r="P28" s="21"/>
      <c r="Q28" s="2"/>
      <c r="R28" s="21"/>
      <c r="S28" s="21"/>
      <c r="T28" s="21"/>
      <c r="U28" s="21"/>
      <c r="V28" s="21"/>
      <c r="W28" s="21"/>
      <c r="X28" s="21"/>
    </row>
    <row r="29" spans="1:24" ht="15">
      <c r="A29" s="3" t="s">
        <v>121</v>
      </c>
      <c r="B29" s="21">
        <f aca="true" t="shared" si="0" ref="B29:G29">B20+B26</f>
        <v>26818</v>
      </c>
      <c r="C29" s="21">
        <f t="shared" si="0"/>
        <v>9364</v>
      </c>
      <c r="D29" s="21">
        <f t="shared" si="0"/>
        <v>13</v>
      </c>
      <c r="E29" s="21">
        <f t="shared" si="0"/>
        <v>0</v>
      </c>
      <c r="F29" s="21">
        <f t="shared" si="0"/>
        <v>8794</v>
      </c>
      <c r="G29" s="21">
        <f t="shared" si="0"/>
        <v>44989</v>
      </c>
      <c r="H29" s="21"/>
      <c r="I29" s="2"/>
      <c r="J29" s="21"/>
      <c r="K29" s="21"/>
      <c r="L29" s="21"/>
      <c r="M29" s="21"/>
      <c r="N29" s="21"/>
      <c r="O29" s="21"/>
      <c r="P29" s="21"/>
      <c r="Q29" s="2"/>
      <c r="R29" s="21"/>
      <c r="S29" s="21"/>
      <c r="T29" s="21"/>
      <c r="U29" s="21"/>
      <c r="V29" s="21"/>
      <c r="W29" s="21"/>
      <c r="X29" s="21"/>
    </row>
    <row r="30" spans="1:24" ht="16.5" thickBot="1">
      <c r="A30" s="45"/>
      <c r="B30" s="62"/>
      <c r="C30" s="62"/>
      <c r="D30" s="62"/>
      <c r="E30" s="62"/>
      <c r="F30" s="62"/>
      <c r="G30" s="62"/>
      <c r="H30" s="75">
        <f>+F30-G30</f>
        <v>0</v>
      </c>
      <c r="I30" s="76"/>
      <c r="J30" s="21"/>
      <c r="K30" s="21"/>
      <c r="L30" s="21"/>
      <c r="M30" s="21"/>
      <c r="N30" s="21"/>
      <c r="O30" s="21"/>
      <c r="P30" s="21"/>
      <c r="Q30" s="76"/>
      <c r="R30" s="21"/>
      <c r="S30" s="21"/>
      <c r="T30" s="21"/>
      <c r="U30" s="21"/>
      <c r="V30" s="21"/>
      <c r="W30" s="21"/>
      <c r="X30" s="21"/>
    </row>
    <row r="31" spans="1:24" ht="16.5" thickTop="1">
      <c r="A31" s="45"/>
      <c r="B31" s="21"/>
      <c r="C31" s="21"/>
      <c r="D31" s="21"/>
      <c r="E31" s="21"/>
      <c r="F31" s="21"/>
      <c r="G31" s="21"/>
      <c r="H31" s="21"/>
      <c r="I31" s="76"/>
      <c r="J31" s="21"/>
      <c r="K31" s="21"/>
      <c r="L31" s="21"/>
      <c r="M31" s="21"/>
      <c r="N31" s="21"/>
      <c r="O31" s="21"/>
      <c r="P31" s="21"/>
      <c r="Q31" s="76"/>
      <c r="R31" s="21"/>
      <c r="S31" s="21"/>
      <c r="T31" s="21"/>
      <c r="U31" s="21"/>
      <c r="V31" s="21"/>
      <c r="W31" s="21"/>
      <c r="X31" s="21"/>
    </row>
    <row r="32" ht="12.75">
      <c r="D32" s="53"/>
    </row>
    <row r="33" spans="4:6" ht="12.75">
      <c r="D33" s="53"/>
      <c r="F33" s="53"/>
    </row>
    <row r="34" ht="12.75">
      <c r="D34" s="53"/>
    </row>
    <row r="35" ht="12.75">
      <c r="D35" s="53"/>
    </row>
    <row r="37" spans="1:21" ht="15">
      <c r="A37" s="134">
        <v>2008</v>
      </c>
      <c r="B37" s="60"/>
      <c r="C37" s="60"/>
      <c r="D37" s="145"/>
      <c r="E37" s="59"/>
      <c r="F37" s="60"/>
      <c r="G37" s="60"/>
      <c r="H37" s="60"/>
      <c r="I37" s="2"/>
      <c r="J37" s="59"/>
      <c r="K37" s="59"/>
      <c r="L37" s="59"/>
      <c r="M37" s="59"/>
      <c r="Q37" s="2"/>
      <c r="R37" s="59"/>
      <c r="S37" s="59"/>
      <c r="T37" s="59"/>
      <c r="U37" s="59"/>
    </row>
    <row r="38" spans="1:21" ht="15">
      <c r="A38" s="3"/>
      <c r="B38" s="60"/>
      <c r="C38" s="60"/>
      <c r="D38" s="60"/>
      <c r="E38" s="59"/>
      <c r="F38" s="60"/>
      <c r="G38" s="60"/>
      <c r="H38" s="60"/>
      <c r="I38" s="2"/>
      <c r="J38" s="59"/>
      <c r="K38" s="59"/>
      <c r="L38" s="59"/>
      <c r="M38" s="59"/>
      <c r="Q38" s="2"/>
      <c r="R38" s="59"/>
      <c r="S38" s="59"/>
      <c r="T38" s="59"/>
      <c r="U38" s="59"/>
    </row>
    <row r="40" spans="1:24" ht="15.75">
      <c r="A40" s="3" t="s">
        <v>94</v>
      </c>
      <c r="B40" s="21">
        <v>26818</v>
      </c>
      <c r="C40" s="21">
        <v>9364</v>
      </c>
      <c r="D40" s="21">
        <v>-82</v>
      </c>
      <c r="E40" s="21"/>
      <c r="F40" s="138">
        <v>8652</v>
      </c>
      <c r="G40" s="21">
        <f>SUM(B40:F40)</f>
        <v>44752</v>
      </c>
      <c r="H40" s="21"/>
      <c r="I40" s="76"/>
      <c r="J40" s="21"/>
      <c r="K40" s="21"/>
      <c r="L40" s="21"/>
      <c r="M40" s="21"/>
      <c r="N40" s="21"/>
      <c r="O40" s="21"/>
      <c r="P40" s="21"/>
      <c r="Q40" s="76"/>
      <c r="R40" s="21"/>
      <c r="S40" s="21"/>
      <c r="T40" s="21"/>
      <c r="U40" s="21"/>
      <c r="V40" s="21"/>
      <c r="W40" s="21"/>
      <c r="X40" s="21"/>
    </row>
    <row r="41" spans="1:24" ht="15.75">
      <c r="A41" s="123"/>
      <c r="B41" s="21"/>
      <c r="C41" s="21"/>
      <c r="D41" s="21"/>
      <c r="E41" s="21"/>
      <c r="F41" s="21"/>
      <c r="G41" s="21"/>
      <c r="H41" s="21"/>
      <c r="I41" s="76"/>
      <c r="J41" s="21"/>
      <c r="K41" s="21"/>
      <c r="L41" s="21"/>
      <c r="M41" s="21"/>
      <c r="N41" s="21"/>
      <c r="O41" s="21"/>
      <c r="P41" s="21"/>
      <c r="Q41" s="76"/>
      <c r="R41" s="21"/>
      <c r="S41" s="21"/>
      <c r="T41" s="21"/>
      <c r="U41" s="21"/>
      <c r="V41" s="21"/>
      <c r="W41" s="21"/>
      <c r="X41" s="21"/>
    </row>
    <row r="42" spans="1:24" ht="15.75">
      <c r="A42" s="3" t="s">
        <v>88</v>
      </c>
      <c r="B42" s="128"/>
      <c r="C42" s="61"/>
      <c r="D42" s="61">
        <v>-158</v>
      </c>
      <c r="E42" s="61"/>
      <c r="F42" s="61"/>
      <c r="G42" s="129">
        <f>SUM(B42:F42)</f>
        <v>-158</v>
      </c>
      <c r="H42" s="21"/>
      <c r="I42" s="76"/>
      <c r="J42" s="21"/>
      <c r="K42" s="21"/>
      <c r="L42" s="21"/>
      <c r="M42" s="21"/>
      <c r="N42" s="21"/>
      <c r="O42" s="21"/>
      <c r="P42" s="21"/>
      <c r="Q42" s="76"/>
      <c r="R42" s="21"/>
      <c r="S42" s="21"/>
      <c r="T42" s="21"/>
      <c r="U42" s="21"/>
      <c r="V42" s="21"/>
      <c r="W42" s="21"/>
      <c r="X42" s="21"/>
    </row>
    <row r="43" spans="1:24" ht="15.75">
      <c r="A43" s="123"/>
      <c r="B43" s="130"/>
      <c r="C43" s="21"/>
      <c r="D43" s="21"/>
      <c r="E43" s="21"/>
      <c r="F43" s="21"/>
      <c r="G43" s="131"/>
      <c r="H43" s="21"/>
      <c r="I43" s="76"/>
      <c r="J43" s="21"/>
      <c r="K43" s="21"/>
      <c r="L43" s="21"/>
      <c r="M43" s="21"/>
      <c r="N43" s="21"/>
      <c r="O43" s="21"/>
      <c r="P43" s="21"/>
      <c r="Q43" s="76"/>
      <c r="R43" s="21"/>
      <c r="S43" s="21"/>
      <c r="T43" s="21"/>
      <c r="U43" s="21"/>
      <c r="V43" s="21"/>
      <c r="W43" s="21"/>
      <c r="X43" s="21"/>
    </row>
    <row r="44" spans="1:24" ht="15.75">
      <c r="A44" s="3" t="s">
        <v>102</v>
      </c>
      <c r="B44" s="132">
        <v>0</v>
      </c>
      <c r="C44" s="75">
        <v>0</v>
      </c>
      <c r="D44" s="75">
        <v>0</v>
      </c>
      <c r="E44" s="75"/>
      <c r="F44" s="75">
        <v>122</v>
      </c>
      <c r="G44" s="133">
        <f>SUM(B44:F44)</f>
        <v>122</v>
      </c>
      <c r="H44" s="75">
        <f>+F44-G44</f>
        <v>0</v>
      </c>
      <c r="I44" s="76"/>
      <c r="J44" s="21"/>
      <c r="K44" s="21"/>
      <c r="L44" s="21"/>
      <c r="M44" s="21"/>
      <c r="N44" s="21"/>
      <c r="O44" s="21"/>
      <c r="P44" s="21"/>
      <c r="Q44" s="76"/>
      <c r="R44" s="21"/>
      <c r="S44" s="21"/>
      <c r="T44" s="21"/>
      <c r="U44" s="21"/>
      <c r="V44" s="21"/>
      <c r="W44" s="21"/>
      <c r="X44" s="21"/>
    </row>
    <row r="45" spans="1:24" ht="15.75">
      <c r="A45" s="3"/>
      <c r="B45" s="21"/>
      <c r="C45" s="21"/>
      <c r="D45" s="21"/>
      <c r="E45" s="21"/>
      <c r="F45" s="21"/>
      <c r="G45" s="21"/>
      <c r="H45" s="21"/>
      <c r="I45" s="76"/>
      <c r="J45" s="21"/>
      <c r="K45" s="21"/>
      <c r="L45" s="21"/>
      <c r="M45" s="21"/>
      <c r="N45" s="21"/>
      <c r="O45" s="21"/>
      <c r="P45" s="21"/>
      <c r="Q45" s="76"/>
      <c r="R45" s="21"/>
      <c r="S45" s="21"/>
      <c r="T45" s="21"/>
      <c r="U45" s="21"/>
      <c r="V45" s="21"/>
      <c r="W45" s="21"/>
      <c r="X45" s="21"/>
    </row>
    <row r="46" spans="1:24" ht="15.75">
      <c r="A46" s="3" t="s">
        <v>103</v>
      </c>
      <c r="B46" s="21">
        <f>SUM(B42:B44)</f>
        <v>0</v>
      </c>
      <c r="C46" s="21">
        <f>SUM(C42:C44)</f>
        <v>0</v>
      </c>
      <c r="D46" s="21">
        <f>SUM(D42:D44)</f>
        <v>-158</v>
      </c>
      <c r="E46" s="21">
        <f>SUM(E42:E44)</f>
        <v>0</v>
      </c>
      <c r="F46" s="21">
        <f>SUM(F42:F44)</f>
        <v>122</v>
      </c>
      <c r="G46" s="21">
        <f>SUM(B46:F46)</f>
        <v>-36</v>
      </c>
      <c r="H46" s="21"/>
      <c r="I46" s="76"/>
      <c r="J46" s="21"/>
      <c r="K46" s="21"/>
      <c r="L46" s="21"/>
      <c r="M46" s="21"/>
      <c r="N46" s="21"/>
      <c r="O46" s="21"/>
      <c r="P46" s="21"/>
      <c r="Q46" s="76"/>
      <c r="R46" s="21"/>
      <c r="S46" s="21"/>
      <c r="T46" s="21"/>
      <c r="U46" s="21"/>
      <c r="V46" s="21"/>
      <c r="W46" s="21"/>
      <c r="X46" s="21"/>
    </row>
    <row r="47" spans="1:24" ht="15.75">
      <c r="A47" s="3"/>
      <c r="B47" s="21"/>
      <c r="C47" s="21"/>
      <c r="D47" s="21"/>
      <c r="E47" s="21"/>
      <c r="F47" s="21"/>
      <c r="G47" s="21"/>
      <c r="H47" s="21"/>
      <c r="I47" s="76"/>
      <c r="J47" s="21"/>
      <c r="K47" s="21"/>
      <c r="L47" s="21"/>
      <c r="M47" s="21"/>
      <c r="N47" s="21"/>
      <c r="O47" s="21"/>
      <c r="P47" s="21"/>
      <c r="Q47" s="76"/>
      <c r="R47" s="21"/>
      <c r="S47" s="21"/>
      <c r="T47" s="21"/>
      <c r="U47" s="21"/>
      <c r="V47" s="21"/>
      <c r="W47" s="21"/>
      <c r="X47" s="21"/>
    </row>
    <row r="48" spans="1:24" ht="15">
      <c r="A48" s="3"/>
      <c r="B48" s="61"/>
      <c r="C48" s="61"/>
      <c r="D48" s="61"/>
      <c r="E48" s="61"/>
      <c r="F48" s="61"/>
      <c r="G48" s="61"/>
      <c r="H48" s="21"/>
      <c r="I48" s="2"/>
      <c r="J48" s="21"/>
      <c r="K48" s="21"/>
      <c r="L48" s="21"/>
      <c r="M48" s="21"/>
      <c r="N48" s="21"/>
      <c r="O48" s="21"/>
      <c r="P48" s="21"/>
      <c r="Q48" s="2"/>
      <c r="R48" s="21"/>
      <c r="S48" s="21"/>
      <c r="T48" s="21"/>
      <c r="U48" s="21"/>
      <c r="V48" s="21"/>
      <c r="W48" s="21"/>
      <c r="X48" s="21"/>
    </row>
    <row r="49" spans="1:24" ht="15">
      <c r="A49" s="3" t="s">
        <v>119</v>
      </c>
      <c r="B49" s="21">
        <f aca="true" t="shared" si="1" ref="B49:G49">B40+B46</f>
        <v>26818</v>
      </c>
      <c r="C49" s="21">
        <f t="shared" si="1"/>
        <v>9364</v>
      </c>
      <c r="D49" s="21">
        <f t="shared" si="1"/>
        <v>-240</v>
      </c>
      <c r="E49" s="21">
        <f t="shared" si="1"/>
        <v>0</v>
      </c>
      <c r="F49" s="21">
        <f t="shared" si="1"/>
        <v>8774</v>
      </c>
      <c r="G49" s="21">
        <f t="shared" si="1"/>
        <v>44716</v>
      </c>
      <c r="H49" s="21"/>
      <c r="I49" s="2"/>
      <c r="J49" s="21"/>
      <c r="K49" s="21"/>
      <c r="L49" s="21"/>
      <c r="M49" s="21"/>
      <c r="N49" s="21"/>
      <c r="O49" s="21"/>
      <c r="P49" s="21"/>
      <c r="Q49" s="2"/>
      <c r="R49" s="21"/>
      <c r="S49" s="21"/>
      <c r="T49" s="21"/>
      <c r="U49" s="21"/>
      <c r="V49" s="21"/>
      <c r="W49" s="21"/>
      <c r="X49" s="21"/>
    </row>
    <row r="50" spans="1:24" ht="16.5" thickBot="1">
      <c r="A50" s="45"/>
      <c r="B50" s="62"/>
      <c r="C50" s="62"/>
      <c r="D50" s="62"/>
      <c r="E50" s="62"/>
      <c r="F50" s="62"/>
      <c r="G50" s="62"/>
      <c r="H50" s="75">
        <f>+F50-G50</f>
        <v>0</v>
      </c>
      <c r="I50" s="76"/>
      <c r="J50" s="21"/>
      <c r="K50" s="21"/>
      <c r="L50" s="21"/>
      <c r="M50" s="21"/>
      <c r="N50" s="21"/>
      <c r="O50" s="21"/>
      <c r="P50" s="21"/>
      <c r="Q50" s="76"/>
      <c r="R50" s="21"/>
      <c r="S50" s="21"/>
      <c r="T50" s="21"/>
      <c r="U50" s="21"/>
      <c r="V50" s="21"/>
      <c r="W50" s="21"/>
      <c r="X50" s="21"/>
    </row>
    <row r="51" spans="1:24" ht="16.5" thickTop="1">
      <c r="A51" s="3"/>
      <c r="B51" s="21"/>
      <c r="C51" s="21"/>
      <c r="D51" s="21"/>
      <c r="E51" s="21"/>
      <c r="F51" s="21"/>
      <c r="G51" s="21"/>
      <c r="H51" s="21"/>
      <c r="I51" s="76"/>
      <c r="J51" s="21"/>
      <c r="K51" s="21"/>
      <c r="L51" s="21"/>
      <c r="M51" s="21"/>
      <c r="N51" s="21"/>
      <c r="O51" s="21"/>
      <c r="P51" s="21"/>
      <c r="Q51" s="76"/>
      <c r="R51" s="21"/>
      <c r="S51" s="21"/>
      <c r="T51" s="21"/>
      <c r="U51" s="21"/>
      <c r="V51" s="21"/>
      <c r="W51" s="21"/>
      <c r="X51" s="21"/>
    </row>
    <row r="66" spans="1:24" ht="15.75">
      <c r="A66" s="45"/>
      <c r="B66" s="21"/>
      <c r="C66" s="21"/>
      <c r="D66" s="21"/>
      <c r="E66" s="21"/>
      <c r="F66" s="21"/>
      <c r="G66" s="21"/>
      <c r="H66" s="21"/>
      <c r="I66" s="76"/>
      <c r="J66" s="21"/>
      <c r="K66" s="21"/>
      <c r="L66" s="21"/>
      <c r="M66" s="21"/>
      <c r="N66" s="21"/>
      <c r="O66" s="21"/>
      <c r="P66" s="21"/>
      <c r="Q66" s="76"/>
      <c r="R66" s="21"/>
      <c r="S66" s="21"/>
      <c r="T66" s="21"/>
      <c r="U66" s="21"/>
      <c r="V66" s="21"/>
      <c r="W66" s="21"/>
      <c r="X66" s="21"/>
    </row>
    <row r="67" spans="1:24" ht="15.75" hidden="1">
      <c r="A67" s="45"/>
      <c r="B67" s="21"/>
      <c r="C67" s="21"/>
      <c r="D67" s="21"/>
      <c r="E67" s="21"/>
      <c r="F67" s="21"/>
      <c r="G67" s="21"/>
      <c r="H67" s="21"/>
      <c r="I67" s="76"/>
      <c r="J67" s="21"/>
      <c r="K67" s="21"/>
      <c r="L67" s="21"/>
      <c r="M67" s="21"/>
      <c r="N67" s="21"/>
      <c r="O67" s="21"/>
      <c r="P67" s="21"/>
      <c r="Q67" s="76"/>
      <c r="R67" s="21"/>
      <c r="S67" s="21"/>
      <c r="T67" s="21"/>
      <c r="U67" s="21"/>
      <c r="V67" s="21"/>
      <c r="W67" s="21"/>
      <c r="X67" s="21"/>
    </row>
    <row r="68" spans="1:24" ht="15.75" hidden="1">
      <c r="A68" s="45"/>
      <c r="B68" s="21"/>
      <c r="C68" s="21"/>
      <c r="D68" s="21"/>
      <c r="E68" s="21"/>
      <c r="F68" s="21"/>
      <c r="G68" s="21"/>
      <c r="H68" s="21"/>
      <c r="I68" s="76"/>
      <c r="J68" s="21"/>
      <c r="K68" s="21"/>
      <c r="L68" s="21"/>
      <c r="M68" s="21"/>
      <c r="N68" s="21"/>
      <c r="O68" s="21"/>
      <c r="P68" s="21"/>
      <c r="Q68" s="76"/>
      <c r="R68" s="21"/>
      <c r="S68" s="21"/>
      <c r="T68" s="21"/>
      <c r="U68" s="21"/>
      <c r="V68" s="21"/>
      <c r="W68" s="21"/>
      <c r="X68" s="21"/>
    </row>
    <row r="69" spans="1:6" ht="15.75">
      <c r="A69" s="64"/>
      <c r="D69" t="s">
        <v>4</v>
      </c>
      <c r="F69" s="53"/>
    </row>
    <row r="73" spans="1:10" ht="15.75">
      <c r="A73" s="149" t="s">
        <v>28</v>
      </c>
      <c r="B73" s="151"/>
      <c r="C73" s="151"/>
      <c r="D73" s="151"/>
      <c r="E73" s="151"/>
      <c r="F73" s="151"/>
      <c r="G73" s="151"/>
      <c r="H73" s="151"/>
      <c r="I73" s="151"/>
      <c r="J73" s="151"/>
    </row>
    <row r="74" spans="1:6" ht="15.75">
      <c r="A74" s="149" t="s">
        <v>122</v>
      </c>
      <c r="B74" s="149"/>
      <c r="C74" s="149"/>
      <c r="D74" s="149"/>
      <c r="E74" s="149"/>
      <c r="F74" s="149"/>
    </row>
  </sheetData>
  <sheetProtection/>
  <mergeCells count="12">
    <mergeCell ref="Q4:X4"/>
    <mergeCell ref="Q6:X6"/>
    <mergeCell ref="A4:H4"/>
    <mergeCell ref="A7:H7"/>
    <mergeCell ref="A6:H6"/>
    <mergeCell ref="A74:F74"/>
    <mergeCell ref="I7:P7"/>
    <mergeCell ref="Q7:X7"/>
    <mergeCell ref="A73:J73"/>
    <mergeCell ref="C10:D10"/>
    <mergeCell ref="I6:P6"/>
    <mergeCell ref="I4:P4"/>
  </mergeCells>
  <printOptions/>
  <pageMargins left="1.5" right="0.21" top="0.53" bottom="0.24" header="0.31" footer="0.1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user</cp:lastModifiedBy>
  <cp:lastPrinted>2008-05-28T12:04:55Z</cp:lastPrinted>
  <dcterms:created xsi:type="dcterms:W3CDTF">1999-03-24T07:15:04Z</dcterms:created>
  <dcterms:modified xsi:type="dcterms:W3CDTF">2008-11-21T08:58:27Z</dcterms:modified>
  <cp:category/>
  <cp:version/>
  <cp:contentType/>
  <cp:contentStatus/>
</cp:coreProperties>
</file>